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Fusion West" sheetId="1" r:id="rId1"/>
    <sheet name="Rate Card B" sheetId="2" state="hidden" r:id="rId2"/>
    <sheet name="Rate Card C" sheetId="3" state="hidden" r:id="rId3"/>
    <sheet name="Rate Card D" sheetId="4" state="hidden" r:id="rId4"/>
    <sheet name="Fusion West Calculator" sheetId="5" r:id="rId5"/>
    <sheet name="Calculator B" sheetId="6" state="hidden" r:id="rId6"/>
    <sheet name="Calculator C" sheetId="7" state="hidden" r:id="rId7"/>
    <sheet name="Calculator D" sheetId="8" state="hidden" r:id="rId8"/>
    <sheet name="MASTER SHEET" sheetId="9" state="hidden" r:id="rId9"/>
  </sheets>
  <definedNames>
    <definedName name="_xlnm.Print_Area" localSheetId="5">'Calculator B'!$A$1:$G$64</definedName>
    <definedName name="_xlnm.Print_Area" localSheetId="6">'Calculator C'!$A$1:$G$64</definedName>
    <definedName name="_xlnm.Print_Area" localSheetId="7">'Calculator D'!$A$1:$G$64</definedName>
    <definedName name="_xlnm.Print_Area" localSheetId="0">'Fusion West'!$A$3:$J$46</definedName>
    <definedName name="_xlnm.Print_Area" localSheetId="4">'Fusion West Calculator'!$A$3:$G$66</definedName>
    <definedName name="_xlnm.Print_Area" localSheetId="8">'MASTER SHEET'!#REF!</definedName>
    <definedName name="_xlnm.Print_Area" localSheetId="1">'Rate Card B'!$A$1:$J$49</definedName>
    <definedName name="_xlnm.Print_Area" localSheetId="2">'Rate Card C'!$A$1:$J$49</definedName>
    <definedName name="_xlnm.Print_Area" localSheetId="3">'Rate Card D'!$A$1:$J$49</definedName>
  </definedNames>
  <calcPr fullCalcOnLoad="1"/>
</workbook>
</file>

<file path=xl/sharedStrings.xml><?xml version="1.0" encoding="utf-8"?>
<sst xmlns="http://schemas.openxmlformats.org/spreadsheetml/2006/main" count="422" uniqueCount="99">
  <si>
    <t xml:space="preserve"> </t>
  </si>
  <si>
    <t>40 Months</t>
  </si>
  <si>
    <t>10% @ 24</t>
  </si>
  <si>
    <t>10% @ 36</t>
  </si>
  <si>
    <t>10% @ 48</t>
  </si>
  <si>
    <t>10% @ 60</t>
  </si>
  <si>
    <t>24 Months</t>
  </si>
  <si>
    <t>36 Months</t>
  </si>
  <si>
    <t>48 Months</t>
  </si>
  <si>
    <t>60 Months</t>
  </si>
  <si>
    <t>EARLY PURCHASE OPTION:</t>
  </si>
  <si>
    <t>End of Lease Options:</t>
  </si>
  <si>
    <t>END OF LEASE PURCHASE:</t>
  </si>
  <si>
    <t>27 Months</t>
  </si>
  <si>
    <t>53 months</t>
  </si>
  <si>
    <t>66 months</t>
  </si>
  <si>
    <t>Pre-authorized payments required.</t>
  </si>
  <si>
    <t>Future Value</t>
  </si>
  <si>
    <t>Present Value</t>
  </si>
  <si>
    <t>Documentation Fees:</t>
  </si>
  <si>
    <t>Transaction size</t>
  </si>
  <si>
    <t>Documentation Fee</t>
  </si>
  <si>
    <t>1.  STRETCH LEASE</t>
  </si>
  <si>
    <t xml:space="preserve">Rate Factors </t>
  </si>
  <si>
    <t>Rate Factors</t>
  </si>
  <si>
    <t>2.  $10 BUYOUT LEASE</t>
  </si>
  <si>
    <t>Equipment Cost</t>
  </si>
  <si>
    <t>All payments and administration fees are subject to applicable taxes.</t>
  </si>
  <si>
    <t>Based on monthly payments, first and last in advance.</t>
  </si>
  <si>
    <t>1.  Purchase equipment for the buyout amount</t>
  </si>
  <si>
    <t>2.  Renew lease on a monthly basis</t>
  </si>
  <si>
    <t>3.  Purchase equipment for fair market value</t>
  </si>
  <si>
    <t>4.  Return or upgrade equipment</t>
  </si>
  <si>
    <t>$0 to $9,999</t>
  </si>
  <si>
    <t>$10,000 to $24,999</t>
  </si>
  <si>
    <t>$25,000 to $99,999</t>
  </si>
  <si>
    <t>$2,500        -        $9,999</t>
  </si>
  <si>
    <t>$10,000      -        $24,999</t>
  </si>
  <si>
    <t>$25,000      -        $49,999</t>
  </si>
  <si>
    <t>$50,000      -        $99,999</t>
  </si>
  <si>
    <t>$2,000        -        $9,999</t>
  </si>
  <si>
    <t>Cell:</t>
  </si>
  <si>
    <t>NAME</t>
  </si>
  <si>
    <t>(F): - Toll Free:</t>
  </si>
  <si>
    <t>(T): - Toll Free:</t>
  </si>
  <si>
    <t>Email:</t>
  </si>
  <si>
    <t>Terms and conditions are subject to credit approval.</t>
  </si>
  <si>
    <t>For all transactions over $100,000 or for customized pricing solutions, please contact your Irwin Account Manager.</t>
  </si>
  <si>
    <t xml:space="preserve">Rates are in effect from April 16th, 2008 but are subject to change.  </t>
  </si>
  <si>
    <t>Date:</t>
  </si>
  <si>
    <t>Customer:</t>
  </si>
  <si>
    <t>Telephone:</t>
  </si>
  <si>
    <t>Fax:</t>
  </si>
  <si>
    <t>Contact:</t>
  </si>
  <si>
    <t>Cost of equipment:</t>
  </si>
  <si>
    <t xml:space="preserve">excluding applicable taxes </t>
  </si>
  <si>
    <t>Equipment description:</t>
  </si>
  <si>
    <t>$10 END</t>
  </si>
  <si>
    <t xml:space="preserve">Term </t>
  </si>
  <si>
    <t xml:space="preserve">Monthly payment </t>
  </si>
  <si>
    <t>Buyout</t>
  </si>
  <si>
    <t>24 m</t>
  </si>
  <si>
    <t>36 m</t>
  </si>
  <si>
    <t>48 m</t>
  </si>
  <si>
    <t>60 m</t>
  </si>
  <si>
    <t>STRETCH LEASE</t>
  </si>
  <si>
    <t>Early option</t>
  </si>
  <si>
    <t>Buyout amount</t>
  </si>
  <si>
    <t>27 m</t>
  </si>
  <si>
    <t>24 m - 10%</t>
  </si>
  <si>
    <t>40 m</t>
  </si>
  <si>
    <t xml:space="preserve">36 m - 10% </t>
  </si>
  <si>
    <t>53 m</t>
  </si>
  <si>
    <t>48 m - 10%</t>
  </si>
  <si>
    <t>66 m</t>
  </si>
  <si>
    <t>60 m - 10%</t>
  </si>
  <si>
    <t>Monthly payments and buyout are subjects to applicable taxes. Quotation is valid for 30 days. All pricing is OAC</t>
  </si>
  <si>
    <t>Administration fee of $275 charged at lease signing.</t>
  </si>
  <si>
    <t xml:space="preserve">Pricing valid until December 31, 2007 </t>
  </si>
  <si>
    <t>Consider the benefits of leasing for your company/Considérez les nombreux avantages du crédit-bail pour votre entreprise:</t>
  </si>
  <si>
    <t>Conserves bank lines * Eases budget restrictions * Conserves capital for other projects / Conservation des lignes de crédit existantes * Facilite votre budgétisation * Préserve votre capital pour d'autres projets:</t>
  </si>
  <si>
    <t>Tax benefits * Avoids equipment obsolescences * Fixed costs * Flexible repayment terms / Avantages fiscals  * Protection contre la désuétude * Dépenses fixes * Structure de versements flexibles</t>
  </si>
  <si>
    <t>Please call for a customized quote for transactions over $100,000 or any businesses less than 3 years in operation.</t>
  </si>
  <si>
    <t>For further leasing information please contact:</t>
  </si>
  <si>
    <t xml:space="preserve">Email: </t>
  </si>
  <si>
    <t>actual factor to use</t>
  </si>
  <si>
    <t>$10 end</t>
  </si>
  <si>
    <t>10% Stretch</t>
  </si>
  <si>
    <t>Base Rate</t>
  </si>
  <si>
    <t>For all transactions over $100,000 or for customized pricing solutions, please contact your Account Manager.</t>
  </si>
  <si>
    <t>Work: 403.217.5619 ext.5 - Toll Free: 877.217.2272</t>
  </si>
  <si>
    <t>(F): 403.217.5629 - Toll Free: 877.217.2282</t>
  </si>
  <si>
    <t>Cell: 403.604.0288</t>
  </si>
  <si>
    <t>Administration fee charged at lease signing.</t>
  </si>
  <si>
    <t>Please call for a customized quote for transactions over $100,000 or any businesses less than 2 years in operation.</t>
  </si>
  <si>
    <t>Ross McCarron - Account Manager</t>
  </si>
  <si>
    <t>Email: ross.mccarron@meridianonecap.ca</t>
  </si>
  <si>
    <t>Rates are in effect from April 1, 2018 but are subject to change</t>
  </si>
  <si>
    <t xml:space="preserve">Rates are in effect from April 1, 2018 but are subject to change.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</si>
</sst>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0"/>
    <numFmt numFmtId="174" formatCode="0.0"/>
    <numFmt numFmtId="175" formatCode="0.0%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;[Red]\-&quot;$&quot;#,##0.0"/>
    <numFmt numFmtId="182" formatCode="0.0000%"/>
    <numFmt numFmtId="183" formatCode="0.000%"/>
    <numFmt numFmtId="184" formatCode="[$€-2]\ #,##0.00_);[Red]\([$€-2]\ #,##0.00\)"/>
    <numFmt numFmtId="185" formatCode="&quot;$&quot;#,##0.00"/>
    <numFmt numFmtId="186" formatCode="&quot;$&quot;#,##0.00000"/>
  </numFmts>
  <fonts count="74">
    <font>
      <sz val="10"/>
      <name val="Arial"/>
      <family val="0"/>
    </font>
    <font>
      <sz val="10"/>
      <name val="MS Sans Serif"/>
      <family val="0"/>
    </font>
    <font>
      <b/>
      <sz val="2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i/>
      <sz val="14"/>
      <name val="Arial"/>
      <family val="2"/>
    </font>
    <font>
      <b/>
      <sz val="12"/>
      <name val="MS Sans Serif"/>
      <family val="0"/>
    </font>
    <font>
      <sz val="10"/>
      <name val="Arial Narrow"/>
      <family val="2"/>
    </font>
    <font>
      <b/>
      <sz val="20"/>
      <color indexed="8"/>
      <name val="Arial Narrow"/>
      <family val="2"/>
    </font>
    <font>
      <sz val="18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8"/>
      <color indexed="18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u val="single"/>
      <sz val="14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MS Sans Serif"/>
      <family val="0"/>
    </font>
    <font>
      <b/>
      <sz val="14"/>
      <name val="MS Sans Serif"/>
      <family val="0"/>
    </font>
    <font>
      <b/>
      <sz val="10"/>
      <name val="Arial"/>
      <family val="2"/>
    </font>
    <font>
      <b/>
      <u val="single"/>
      <sz val="26"/>
      <color indexed="12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 Narrow"/>
      <family val="2"/>
    </font>
    <font>
      <b/>
      <i/>
      <sz val="14"/>
      <color indexed="62"/>
      <name val="Arial"/>
      <family val="2"/>
    </font>
    <font>
      <u val="doub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58">
      <alignment/>
      <protection/>
    </xf>
    <xf numFmtId="0" fontId="5" fillId="0" borderId="0" xfId="58" applyFont="1" applyAlignment="1" applyProtection="1">
      <alignment horizontal="left"/>
      <protection locked="0"/>
    </xf>
    <xf numFmtId="0" fontId="5" fillId="0" borderId="0" xfId="58" applyFont="1" applyAlignment="1">
      <alignment horizontal="left"/>
      <protection/>
    </xf>
    <xf numFmtId="10" fontId="6" fillId="0" borderId="0" xfId="61" applyNumberFormat="1" applyFont="1" applyAlignment="1">
      <alignment/>
    </xf>
    <xf numFmtId="1" fontId="6" fillId="0" borderId="0" xfId="58" applyNumberFormat="1" applyFont="1">
      <alignment/>
      <protection/>
    </xf>
    <xf numFmtId="0" fontId="6" fillId="0" borderId="0" xfId="58" applyFont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58" applyFont="1" applyBorder="1" applyProtection="1">
      <alignment/>
      <protection hidden="1"/>
    </xf>
    <xf numFmtId="0" fontId="9" fillId="0" borderId="0" xfId="58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3" fillId="0" borderId="0" xfId="58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3" fillId="0" borderId="0" xfId="58" applyFont="1" applyBorder="1" applyAlignment="1" applyProtection="1">
      <alignment horizontal="center"/>
      <protection hidden="1"/>
    </xf>
    <xf numFmtId="0" fontId="7" fillId="0" borderId="0" xfId="58" applyFont="1" applyBorder="1" applyProtection="1">
      <alignment/>
      <protection hidden="1"/>
    </xf>
    <xf numFmtId="0" fontId="7" fillId="0" borderId="0" xfId="58" applyFont="1" applyBorder="1" applyAlignment="1" applyProtection="1">
      <alignment horizontal="center"/>
      <protection hidden="1"/>
    </xf>
    <xf numFmtId="0" fontId="12" fillId="0" borderId="0" xfId="58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1" fillId="0" borderId="0" xfId="58" applyBorder="1" applyProtection="1">
      <alignment/>
      <protection hidden="1"/>
    </xf>
    <xf numFmtId="0" fontId="7" fillId="0" borderId="0" xfId="58" applyFont="1" applyBorder="1" applyAlignment="1" applyProtection="1">
      <alignment vertical="center"/>
      <protection hidden="1"/>
    </xf>
    <xf numFmtId="0" fontId="10" fillId="0" borderId="0" xfId="58" applyFont="1" applyFill="1" applyBorder="1" applyAlignment="1" applyProtection="1">
      <alignment horizontal="center"/>
      <protection hidden="1"/>
    </xf>
    <xf numFmtId="0" fontId="15" fillId="0" borderId="0" xfId="58" applyFont="1" applyBorder="1" applyAlignment="1" applyProtection="1">
      <alignment vertical="center"/>
      <protection hidden="1"/>
    </xf>
    <xf numFmtId="0" fontId="7" fillId="33" borderId="10" xfId="58" applyFont="1" applyFill="1" applyBorder="1" applyAlignment="1" applyProtection="1">
      <alignment vertical="center"/>
      <protection hidden="1"/>
    </xf>
    <xf numFmtId="0" fontId="7" fillId="33" borderId="11" xfId="58" applyFont="1" applyFill="1" applyBorder="1" applyAlignment="1" applyProtection="1">
      <alignment horizontal="center" vertical="center"/>
      <protection hidden="1"/>
    </xf>
    <xf numFmtId="0" fontId="7" fillId="33" borderId="12" xfId="58" applyFont="1" applyFill="1" applyBorder="1" applyAlignment="1" applyProtection="1">
      <alignment horizontal="center" vertical="center"/>
      <protection hidden="1"/>
    </xf>
    <xf numFmtId="2" fontId="11" fillId="34" borderId="11" xfId="58" applyNumberFormat="1" applyFont="1" applyFill="1" applyBorder="1" applyAlignment="1" applyProtection="1">
      <alignment horizontal="centerContinuous"/>
      <protection hidden="1"/>
    </xf>
    <xf numFmtId="2" fontId="11" fillId="34" borderId="11" xfId="58" applyNumberFormat="1" applyFont="1" applyFill="1" applyBorder="1" applyAlignment="1" applyProtection="1">
      <alignment horizontal="center"/>
      <protection hidden="1"/>
    </xf>
    <xf numFmtId="0" fontId="11" fillId="34" borderId="12" xfId="58" applyFont="1" applyFill="1" applyBorder="1" applyAlignment="1" applyProtection="1">
      <alignment horizontal="centerContinuous"/>
      <protection hidden="1"/>
    </xf>
    <xf numFmtId="0" fontId="18" fillId="0" borderId="13" xfId="58" applyFont="1" applyFill="1" applyBorder="1" applyAlignment="1" applyProtection="1">
      <alignment vertical="center"/>
      <protection hidden="1"/>
    </xf>
    <xf numFmtId="2" fontId="19" fillId="0" borderId="14" xfId="58" applyNumberFormat="1" applyFont="1" applyFill="1" applyBorder="1" applyAlignment="1" applyProtection="1">
      <alignment horizontal="center" vertical="center"/>
      <protection hidden="1"/>
    </xf>
    <xf numFmtId="0" fontId="19" fillId="0" borderId="14" xfId="58" applyFont="1" applyFill="1" applyBorder="1" applyAlignment="1" applyProtection="1">
      <alignment horizontal="center" vertical="center"/>
      <protection hidden="1"/>
    </xf>
    <xf numFmtId="164" fontId="20" fillId="0" borderId="14" xfId="58" applyNumberFormat="1" applyFont="1" applyFill="1" applyBorder="1" applyAlignment="1" applyProtection="1">
      <alignment vertical="center"/>
      <protection hidden="1"/>
    </xf>
    <xf numFmtId="173" fontId="21" fillId="0" borderId="14" xfId="0" applyNumberFormat="1" applyFont="1" applyFill="1" applyBorder="1" applyAlignment="1" applyProtection="1">
      <alignment horizontal="center" vertical="center"/>
      <protection hidden="1"/>
    </xf>
    <xf numFmtId="172" fontId="22" fillId="34" borderId="10" xfId="58" applyNumberFormat="1" applyFont="1" applyFill="1" applyBorder="1" applyAlignment="1" applyProtection="1">
      <alignment vertical="center"/>
      <protection hidden="1"/>
    </xf>
    <xf numFmtId="0" fontId="24" fillId="0" borderId="0" xfId="58" applyFont="1" applyBorder="1" applyAlignment="1" applyProtection="1">
      <alignment vertical="center"/>
      <protection hidden="1"/>
    </xf>
    <xf numFmtId="0" fontId="25" fillId="0" borderId="0" xfId="58" applyFont="1" applyBorder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58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6" fillId="0" borderId="0" xfId="58" applyFont="1" applyBorder="1" applyAlignment="1" applyProtection="1">
      <alignment vertical="center"/>
      <protection hidden="1"/>
    </xf>
    <xf numFmtId="0" fontId="25" fillId="0" borderId="0" xfId="58" applyFont="1" applyBorder="1" applyAlignment="1" applyProtection="1">
      <alignment horizontal="left"/>
      <protection hidden="1"/>
    </xf>
    <xf numFmtId="2" fontId="26" fillId="0" borderId="14" xfId="58" applyNumberFormat="1" applyFont="1" applyBorder="1" applyAlignment="1" applyProtection="1">
      <alignment horizontal="center" vertical="center"/>
      <protection hidden="1"/>
    </xf>
    <xf numFmtId="0" fontId="26" fillId="0" borderId="14" xfId="58" applyFont="1" applyBorder="1" applyAlignment="1" applyProtection="1">
      <alignment horizontal="center" vertical="center"/>
      <protection hidden="1"/>
    </xf>
    <xf numFmtId="6" fontId="26" fillId="0" borderId="14" xfId="58" applyNumberFormat="1" applyFont="1" applyBorder="1" applyAlignment="1" applyProtection="1">
      <alignment horizontal="center" vertical="center"/>
      <protection hidden="1"/>
    </xf>
    <xf numFmtId="0" fontId="26" fillId="0" borderId="0" xfId="58" applyFont="1" applyBorder="1" applyProtection="1">
      <alignment/>
      <protection hidden="1"/>
    </xf>
    <xf numFmtId="0" fontId="26" fillId="0" borderId="0" xfId="58" applyFont="1" applyBorder="1" applyAlignment="1" applyProtection="1">
      <alignment horizontal="center"/>
      <protection hidden="1"/>
    </xf>
    <xf numFmtId="8" fontId="26" fillId="0" borderId="0" xfId="58" applyNumberFormat="1" applyFont="1" applyBorder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16" fillId="33" borderId="10" xfId="58" applyFont="1" applyFill="1" applyBorder="1" applyAlignment="1" applyProtection="1">
      <alignment vertical="center"/>
      <protection hidden="1"/>
    </xf>
    <xf numFmtId="2" fontId="17" fillId="33" borderId="11" xfId="58" applyNumberFormat="1" applyFont="1" applyFill="1" applyBorder="1" applyAlignment="1" applyProtection="1">
      <alignment horizontal="center" vertical="center"/>
      <protection hidden="1"/>
    </xf>
    <xf numFmtId="0" fontId="17" fillId="33" borderId="12" xfId="58" applyFont="1" applyFill="1" applyBorder="1" applyAlignment="1" applyProtection="1">
      <alignment horizontal="center" vertical="center"/>
      <protection hidden="1"/>
    </xf>
    <xf numFmtId="0" fontId="23" fillId="0" borderId="15" xfId="58" applyFont="1" applyFill="1" applyBorder="1" applyAlignment="1" applyProtection="1">
      <alignment horizontal="right"/>
      <protection hidden="1"/>
    </xf>
    <xf numFmtId="167" fontId="20" fillId="0" borderId="15" xfId="46" applyFont="1" applyBorder="1" applyAlignment="1" applyProtection="1">
      <alignment horizontal="center" vertical="center"/>
      <protection hidden="1"/>
    </xf>
    <xf numFmtId="164" fontId="20" fillId="0" borderId="16" xfId="58" applyNumberFormat="1" applyFont="1" applyFill="1" applyBorder="1" applyAlignment="1" applyProtection="1">
      <alignment vertical="center"/>
      <protection hidden="1"/>
    </xf>
    <xf numFmtId="173" fontId="21" fillId="0" borderId="16" xfId="0" applyNumberFormat="1" applyFont="1" applyFill="1" applyBorder="1" applyAlignment="1" applyProtection="1">
      <alignment horizontal="center" vertical="center"/>
      <protection hidden="1"/>
    </xf>
    <xf numFmtId="0" fontId="23" fillId="0" borderId="15" xfId="58" applyFont="1" applyFill="1" applyBorder="1" applyAlignment="1" applyProtection="1">
      <alignment horizontal="right" vertical="center"/>
      <protection hidden="1"/>
    </xf>
    <xf numFmtId="164" fontId="21" fillId="0" borderId="14" xfId="58" applyNumberFormat="1" applyFont="1" applyFill="1" applyBorder="1" applyAlignment="1" applyProtection="1">
      <alignment vertical="center"/>
      <protection hidden="1"/>
    </xf>
    <xf numFmtId="164" fontId="21" fillId="0" borderId="16" xfId="58" applyNumberFormat="1" applyFont="1" applyFill="1" applyBorder="1" applyAlignment="1" applyProtection="1">
      <alignment vertical="center"/>
      <protection hidden="1"/>
    </xf>
    <xf numFmtId="0" fontId="8" fillId="33" borderId="17" xfId="58" applyFont="1" applyFill="1" applyBorder="1" applyAlignment="1" applyProtection="1">
      <alignment vertical="center"/>
      <protection hidden="1"/>
    </xf>
    <xf numFmtId="172" fontId="22" fillId="35" borderId="18" xfId="58" applyNumberFormat="1" applyFont="1" applyFill="1" applyBorder="1" applyAlignment="1" applyProtection="1">
      <alignment vertical="center"/>
      <protection hidden="1"/>
    </xf>
    <xf numFmtId="2" fontId="11" fillId="35" borderId="19" xfId="58" applyNumberFormat="1" applyFont="1" applyFill="1" applyBorder="1" applyAlignment="1" applyProtection="1">
      <alignment horizontal="centerContinuous"/>
      <protection hidden="1"/>
    </xf>
    <xf numFmtId="2" fontId="11" fillId="35" borderId="19" xfId="58" applyNumberFormat="1" applyFont="1" applyFill="1" applyBorder="1" applyAlignment="1" applyProtection="1">
      <alignment horizontal="center"/>
      <protection hidden="1"/>
    </xf>
    <xf numFmtId="0" fontId="11" fillId="35" borderId="20" xfId="58" applyFont="1" applyFill="1" applyBorder="1" applyAlignment="1" applyProtection="1">
      <alignment horizontal="centerContinuous"/>
      <protection hidden="1"/>
    </xf>
    <xf numFmtId="0" fontId="26" fillId="0" borderId="0" xfId="0" applyFont="1" applyAlignment="1">
      <alignment/>
    </xf>
    <xf numFmtId="0" fontId="31" fillId="0" borderId="0" xfId="58" applyFont="1">
      <alignment/>
      <protection/>
    </xf>
    <xf numFmtId="0" fontId="32" fillId="0" borderId="0" xfId="58" applyFont="1">
      <alignment/>
      <protection/>
    </xf>
    <xf numFmtId="1" fontId="32" fillId="0" borderId="0" xfId="58" applyNumberFormat="1" applyFont="1">
      <alignment/>
      <protection/>
    </xf>
    <xf numFmtId="10" fontId="32" fillId="0" borderId="0" xfId="61" applyNumberFormat="1" applyFont="1" applyAlignment="1">
      <alignment/>
    </xf>
    <xf numFmtId="0" fontId="30" fillId="0" borderId="0" xfId="58" applyFont="1">
      <alignment/>
      <protection/>
    </xf>
    <xf numFmtId="0" fontId="26" fillId="0" borderId="0" xfId="58" applyFont="1">
      <alignment/>
      <protection/>
    </xf>
    <xf numFmtId="0" fontId="22" fillId="0" borderId="0" xfId="58" applyFont="1">
      <alignment/>
      <protection/>
    </xf>
    <xf numFmtId="0" fontId="21" fillId="0" borderId="0" xfId="58" applyFont="1">
      <alignment/>
      <protection/>
    </xf>
    <xf numFmtId="9" fontId="21" fillId="0" borderId="0" xfId="61" applyFont="1" applyAlignment="1">
      <alignment/>
    </xf>
    <xf numFmtId="9" fontId="26" fillId="0" borderId="0" xfId="61" applyFont="1" applyAlignment="1">
      <alignment/>
    </xf>
    <xf numFmtId="9" fontId="19" fillId="0" borderId="14" xfId="61" applyFont="1" applyFill="1" applyBorder="1" applyAlignment="1" applyProtection="1">
      <alignment horizontal="center" vertical="center"/>
      <protection hidden="1"/>
    </xf>
    <xf numFmtId="9" fontId="32" fillId="0" borderId="0" xfId="61" applyFont="1" applyAlignment="1">
      <alignment/>
    </xf>
    <xf numFmtId="10" fontId="21" fillId="0" borderId="14" xfId="61" applyNumberFormat="1" applyFont="1" applyFill="1" applyBorder="1" applyAlignment="1" applyProtection="1">
      <alignment horizontal="center" vertical="center"/>
      <protection hidden="1"/>
    </xf>
    <xf numFmtId="10" fontId="21" fillId="0" borderId="16" xfId="61" applyNumberFormat="1" applyFont="1" applyFill="1" applyBorder="1" applyAlignment="1" applyProtection="1">
      <alignment horizontal="center" vertical="center"/>
      <protection hidden="1"/>
    </xf>
    <xf numFmtId="10" fontId="22" fillId="34" borderId="21" xfId="61" applyNumberFormat="1" applyFont="1" applyFill="1" applyBorder="1" applyAlignment="1">
      <alignment/>
    </xf>
    <xf numFmtId="0" fontId="30" fillId="0" borderId="0" xfId="58" applyFont="1" applyAlignment="1" applyProtection="1">
      <alignment horizontal="left"/>
      <protection locked="0"/>
    </xf>
    <xf numFmtId="0" fontId="30" fillId="0" borderId="0" xfId="58" applyFont="1" applyAlignment="1">
      <alignment horizontal="left"/>
      <protection/>
    </xf>
    <xf numFmtId="10" fontId="30" fillId="0" borderId="0" xfId="61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 indent="1"/>
    </xf>
    <xf numFmtId="0" fontId="24" fillId="0" borderId="0" xfId="58" applyFont="1">
      <alignment/>
      <protection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172" fontId="30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34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0" fillId="35" borderId="25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26" fillId="33" borderId="2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8" fontId="30" fillId="0" borderId="27" xfId="0" applyNumberFormat="1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8" fontId="30" fillId="0" borderId="28" xfId="0" applyNumberFormat="1" applyFont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72" fontId="37" fillId="0" borderId="0" xfId="58" applyNumberFormat="1" applyFont="1" applyBorder="1" applyAlignment="1" applyProtection="1">
      <alignment vertical="center"/>
      <protection hidden="1"/>
    </xf>
    <xf numFmtId="0" fontId="30" fillId="0" borderId="0" xfId="0" applyFont="1" applyAlignment="1">
      <alignment horizontal="center"/>
    </xf>
    <xf numFmtId="8" fontId="30" fillId="0" borderId="29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8" fontId="30" fillId="0" borderId="26" xfId="0" applyNumberFormat="1" applyFont="1" applyBorder="1" applyAlignment="1" applyProtection="1">
      <alignment horizontal="center"/>
      <protection hidden="1"/>
    </xf>
    <xf numFmtId="8" fontId="30" fillId="0" borderId="3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 wrapText="1"/>
    </xf>
    <xf numFmtId="0" fontId="38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33" fillId="37" borderId="0" xfId="0" applyFont="1" applyFill="1" applyAlignment="1">
      <alignment/>
    </xf>
    <xf numFmtId="173" fontId="33" fillId="37" borderId="0" xfId="0" applyNumberFormat="1" applyFont="1" applyFill="1" applyAlignment="1">
      <alignment/>
    </xf>
    <xf numFmtId="164" fontId="20" fillId="37" borderId="14" xfId="58" applyNumberFormat="1" applyFont="1" applyFill="1" applyBorder="1" applyAlignment="1" applyProtection="1">
      <alignment vertical="center"/>
      <protection hidden="1"/>
    </xf>
    <xf numFmtId="10" fontId="21" fillId="37" borderId="14" xfId="61" applyNumberFormat="1" applyFont="1" applyFill="1" applyBorder="1" applyAlignment="1" applyProtection="1">
      <alignment horizontal="center" vertical="center"/>
      <protection hidden="1"/>
    </xf>
    <xf numFmtId="164" fontId="20" fillId="37" borderId="16" xfId="58" applyNumberFormat="1" applyFont="1" applyFill="1" applyBorder="1" applyAlignment="1" applyProtection="1">
      <alignment vertical="center"/>
      <protection hidden="1"/>
    </xf>
    <xf numFmtId="10" fontId="21" fillId="37" borderId="16" xfId="61" applyNumberFormat="1" applyFont="1" applyFill="1" applyBorder="1" applyAlignment="1" applyProtection="1">
      <alignment horizontal="center" vertical="center"/>
      <protection hidden="1"/>
    </xf>
    <xf numFmtId="0" fontId="30" fillId="38" borderId="24" xfId="0" applyFont="1" applyFill="1" applyBorder="1" applyAlignment="1">
      <alignment horizontal="center" vertical="center"/>
    </xf>
    <xf numFmtId="172" fontId="22" fillId="38" borderId="18" xfId="58" applyNumberFormat="1" applyFont="1" applyFill="1" applyBorder="1" applyAlignment="1" applyProtection="1">
      <alignment vertical="center"/>
      <protection hidden="1"/>
    </xf>
    <xf numFmtId="2" fontId="11" fillId="38" borderId="19" xfId="58" applyNumberFormat="1" applyFont="1" applyFill="1" applyBorder="1" applyAlignment="1" applyProtection="1">
      <alignment horizontal="centerContinuous"/>
      <protection hidden="1"/>
    </xf>
    <xf numFmtId="2" fontId="11" fillId="38" borderId="19" xfId="58" applyNumberFormat="1" applyFont="1" applyFill="1" applyBorder="1" applyAlignment="1" applyProtection="1">
      <alignment horizontal="center"/>
      <protection hidden="1"/>
    </xf>
    <xf numFmtId="0" fontId="11" fillId="38" borderId="20" xfId="58" applyFont="1" applyFill="1" applyBorder="1" applyAlignment="1" applyProtection="1">
      <alignment horizontal="centerContinuous"/>
      <protection hidden="1"/>
    </xf>
    <xf numFmtId="0" fontId="26" fillId="0" borderId="0" xfId="58" applyFont="1" applyFill="1" applyBorder="1" applyAlignment="1" applyProtection="1">
      <alignment horizontal="center"/>
      <protection hidden="1"/>
    </xf>
    <xf numFmtId="2" fontId="27" fillId="33" borderId="31" xfId="58" applyNumberFormat="1" applyFont="1" applyFill="1" applyBorder="1" applyAlignment="1" applyProtection="1">
      <alignment horizontal="center" vertical="center"/>
      <protection hidden="1"/>
    </xf>
    <xf numFmtId="2" fontId="27" fillId="33" borderId="19" xfId="58" applyNumberFormat="1" applyFont="1" applyFill="1" applyBorder="1" applyAlignment="1" applyProtection="1">
      <alignment horizontal="center" vertical="center"/>
      <protection hidden="1"/>
    </xf>
    <xf numFmtId="2" fontId="27" fillId="33" borderId="20" xfId="58" applyNumberFormat="1" applyFont="1" applyFill="1" applyBorder="1" applyAlignment="1" applyProtection="1">
      <alignment horizontal="center" vertical="center"/>
      <protection hidden="1"/>
    </xf>
    <xf numFmtId="0" fontId="26" fillId="0" borderId="0" xfId="58" applyFont="1" applyBorder="1" applyAlignment="1" applyProtection="1">
      <alignment horizontal="center" vertical="center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39" fillId="0" borderId="0" xfId="58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3" fillId="0" borderId="32" xfId="0" applyFont="1" applyBorder="1" applyAlignment="1" applyProtection="1">
      <alignment horizontal="center" wrapText="1"/>
      <protection hidden="1"/>
    </xf>
    <xf numFmtId="0" fontId="26" fillId="0" borderId="0" xfId="58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185" fontId="30" fillId="0" borderId="35" xfId="0" applyNumberFormat="1" applyFont="1" applyBorder="1" applyAlignment="1" applyProtection="1">
      <alignment horizontal="center" vertical="center"/>
      <protection hidden="1"/>
    </xf>
    <xf numFmtId="185" fontId="30" fillId="0" borderId="27" xfId="0" applyNumberFormat="1" applyFont="1" applyBorder="1" applyAlignment="1" applyProtection="1">
      <alignment horizontal="center" vertical="center"/>
      <protection hidden="1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 wrapText="1"/>
    </xf>
    <xf numFmtId="0" fontId="30" fillId="34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4" fillId="0" borderId="0" xfId="0" applyFont="1" applyFill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85" fontId="30" fillId="0" borderId="38" xfId="0" applyNumberFormat="1" applyFont="1" applyFill="1" applyBorder="1" applyAlignment="1" applyProtection="1">
      <alignment horizontal="center" vertical="center"/>
      <protection locked="0"/>
    </xf>
    <xf numFmtId="185" fontId="30" fillId="0" borderId="39" xfId="0" applyNumberFormat="1" applyFont="1" applyFill="1" applyBorder="1" applyAlignment="1" applyProtection="1">
      <alignment horizontal="center" vertical="center"/>
      <protection locked="0"/>
    </xf>
    <xf numFmtId="185" fontId="30" fillId="0" borderId="40" xfId="0" applyNumberFormat="1" applyFont="1" applyFill="1" applyBorder="1" applyAlignment="1" applyProtection="1">
      <alignment horizontal="center" vertical="center"/>
      <protection locked="0"/>
    </xf>
    <xf numFmtId="185" fontId="30" fillId="0" borderId="31" xfId="0" applyNumberFormat="1" applyFont="1" applyFill="1" applyBorder="1" applyAlignment="1" applyProtection="1">
      <alignment horizontal="center" vertical="center"/>
      <protection locked="0"/>
    </xf>
    <xf numFmtId="185" fontId="30" fillId="0" borderId="19" xfId="0" applyNumberFormat="1" applyFont="1" applyFill="1" applyBorder="1" applyAlignment="1" applyProtection="1">
      <alignment horizontal="center" vertical="center"/>
      <protection locked="0"/>
    </xf>
    <xf numFmtId="185" fontId="30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horizontal="center" vertical="center"/>
      <protection locked="0"/>
    </xf>
    <xf numFmtId="0" fontId="30" fillId="0" borderId="39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>
      <alignment/>
    </xf>
    <xf numFmtId="0" fontId="33" fillId="0" borderId="40" xfId="0" applyFont="1" applyFill="1" applyBorder="1" applyAlignment="1">
      <alignment/>
    </xf>
    <xf numFmtId="0" fontId="30" fillId="0" borderId="31" xfId="0" applyNumberFormat="1" applyFont="1" applyFill="1" applyBorder="1" applyAlignment="1" applyProtection="1">
      <alignment horizontal="center" vertical="center"/>
      <protection locked="0"/>
    </xf>
    <xf numFmtId="0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172" fontId="30" fillId="0" borderId="10" xfId="0" applyNumberFormat="1" applyFont="1" applyFill="1" applyBorder="1" applyAlignment="1" applyProtection="1">
      <alignment horizontal="center"/>
      <protection locked="0"/>
    </xf>
    <xf numFmtId="172" fontId="30" fillId="0" borderId="11" xfId="0" applyNumberFormat="1" applyFont="1" applyFill="1" applyBorder="1" applyAlignment="1" applyProtection="1">
      <alignment horizontal="center"/>
      <protection locked="0"/>
    </xf>
    <xf numFmtId="172" fontId="30" fillId="0" borderId="12" xfId="0" applyNumberFormat="1" applyFont="1" applyFill="1" applyBorder="1" applyAlignment="1" applyProtection="1">
      <alignment horizontal="center"/>
      <protection locked="0"/>
    </xf>
    <xf numFmtId="0" fontId="30" fillId="0" borderId="38" xfId="0" applyFont="1" applyFill="1" applyBorder="1" applyAlignment="1" applyProtection="1">
      <alignment horizontal="left" vertical="top"/>
      <protection locked="0"/>
    </xf>
    <xf numFmtId="0" fontId="30" fillId="0" borderId="39" xfId="0" applyFont="1" applyFill="1" applyBorder="1" applyAlignment="1" applyProtection="1">
      <alignment horizontal="left" vertical="top"/>
      <protection locked="0"/>
    </xf>
    <xf numFmtId="0" fontId="30" fillId="0" borderId="40" xfId="0" applyFont="1" applyFill="1" applyBorder="1" applyAlignment="1" applyProtection="1">
      <alignment horizontal="left" vertical="top"/>
      <protection locked="0"/>
    </xf>
    <xf numFmtId="0" fontId="26" fillId="0" borderId="0" xfId="0" applyFont="1" applyAlignment="1">
      <alignment horizontal="left" vertical="center"/>
    </xf>
    <xf numFmtId="0" fontId="3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18" xfId="0" applyFont="1" applyBorder="1" applyAlignment="1">
      <alignment/>
    </xf>
    <xf numFmtId="0" fontId="35" fillId="0" borderId="0" xfId="0" applyFont="1" applyAlignment="1">
      <alignment/>
    </xf>
    <xf numFmtId="0" fontId="30" fillId="0" borderId="18" xfId="0" applyFont="1" applyFill="1" applyBorder="1" applyAlignment="1">
      <alignment horizontal="left" vertical="top"/>
    </xf>
    <xf numFmtId="0" fontId="30" fillId="0" borderId="32" xfId="0" applyFont="1" applyBorder="1" applyAlignment="1">
      <alignment horizontal="left" vertical="top"/>
    </xf>
    <xf numFmtId="0" fontId="30" fillId="0" borderId="38" xfId="0" applyFont="1" applyFill="1" applyBorder="1" applyAlignment="1" applyProtection="1">
      <alignment horizontal="left" vertical="center"/>
      <protection locked="0"/>
    </xf>
    <xf numFmtId="0" fontId="30" fillId="0" borderId="39" xfId="0" applyFont="1" applyFill="1" applyBorder="1" applyAlignment="1" applyProtection="1">
      <alignment horizontal="left" vertical="center"/>
      <protection locked="0"/>
    </xf>
    <xf numFmtId="0" fontId="33" fillId="0" borderId="40" xfId="0" applyFont="1" applyBorder="1" applyAlignment="1">
      <alignment horizontal="left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left"/>
    </xf>
    <xf numFmtId="0" fontId="30" fillId="0" borderId="10" xfId="0" applyFont="1" applyFill="1" applyBorder="1" applyAlignment="1" applyProtection="1">
      <alignment horizontal="left" vertical="top"/>
      <protection locked="0"/>
    </xf>
    <xf numFmtId="0" fontId="30" fillId="0" borderId="11" xfId="0" applyFont="1" applyFill="1" applyBorder="1" applyAlignment="1" applyProtection="1">
      <alignment horizontal="left" vertical="top"/>
      <protection locked="0"/>
    </xf>
    <xf numFmtId="0" fontId="30" fillId="0" borderId="12" xfId="0" applyFont="1" applyFill="1" applyBorder="1" applyAlignment="1" applyProtection="1">
      <alignment horizontal="left" vertical="top"/>
      <protection locked="0"/>
    </xf>
    <xf numFmtId="0" fontId="30" fillId="0" borderId="31" xfId="0" applyFont="1" applyFill="1" applyBorder="1" applyAlignment="1" applyProtection="1">
      <alignment horizontal="left" vertical="top"/>
      <protection locked="0"/>
    </xf>
    <xf numFmtId="0" fontId="30" fillId="0" borderId="19" xfId="0" applyFont="1" applyFill="1" applyBorder="1" applyAlignment="1" applyProtection="1">
      <alignment horizontal="left" vertical="top"/>
      <protection locked="0"/>
    </xf>
    <xf numFmtId="0" fontId="30" fillId="0" borderId="20" xfId="0" applyFont="1" applyFill="1" applyBorder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971550</xdr:colOff>
      <xdr:row>7</xdr:row>
      <xdr:rowOff>676275</xdr:rowOff>
    </xdr:to>
    <xdr:pic>
      <xdr:nvPicPr>
        <xdr:cNvPr id="1" name="Picture 4" descr="Meridian OneCap Credit C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9052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3</xdr:row>
      <xdr:rowOff>76200</xdr:rowOff>
    </xdr:from>
    <xdr:to>
      <xdr:col>8</xdr:col>
      <xdr:colOff>161925</xdr:colOff>
      <xdr:row>7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4925" t="30952" r="4385" b="30158"/>
        <a:stretch>
          <a:fillRect/>
        </a:stretch>
      </xdr:blipFill>
      <xdr:spPr>
        <a:xfrm>
          <a:off x="8001000" y="561975"/>
          <a:ext cx="5486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1571625</xdr:colOff>
      <xdr:row>3</xdr:row>
      <xdr:rowOff>266700</xdr:rowOff>
    </xdr:to>
    <xdr:pic>
      <xdr:nvPicPr>
        <xdr:cNvPr id="1" name="Picture 1" descr="RoynatLogo_LF-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0075"/>
          <a:ext cx="470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1571625</xdr:colOff>
      <xdr:row>3</xdr:row>
      <xdr:rowOff>266700</xdr:rowOff>
    </xdr:to>
    <xdr:pic>
      <xdr:nvPicPr>
        <xdr:cNvPr id="1" name="Picture 1" descr="RoynatLogo_LF-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0075"/>
          <a:ext cx="470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1571625</xdr:colOff>
      <xdr:row>3</xdr:row>
      <xdr:rowOff>266700</xdr:rowOff>
    </xdr:to>
    <xdr:pic>
      <xdr:nvPicPr>
        <xdr:cNvPr id="1" name="Picture 1" descr="RoynatLogo_LF-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0075"/>
          <a:ext cx="470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2</xdr:col>
      <xdr:colOff>476250</xdr:colOff>
      <xdr:row>10</xdr:row>
      <xdr:rowOff>238125</xdr:rowOff>
    </xdr:to>
    <xdr:pic>
      <xdr:nvPicPr>
        <xdr:cNvPr id="1" name="Picture 3" descr="Meridian OneCap Credit C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33909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</xdr:row>
      <xdr:rowOff>85725</xdr:rowOff>
    </xdr:from>
    <xdr:to>
      <xdr:col>6</xdr:col>
      <xdr:colOff>1657350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4925" t="30952" r="4385" b="30158"/>
        <a:stretch>
          <a:fillRect/>
        </a:stretch>
      </xdr:blipFill>
      <xdr:spPr>
        <a:xfrm>
          <a:off x="5991225" y="419100"/>
          <a:ext cx="4143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123825</xdr:rowOff>
    </xdr:from>
    <xdr:to>
      <xdr:col>4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517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123825</xdr:rowOff>
    </xdr:from>
    <xdr:to>
      <xdr:col>4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517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123825</xdr:rowOff>
    </xdr:from>
    <xdr:to>
      <xdr:col>4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517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5"/>
  <sheetViews>
    <sheetView showGridLines="0" tabSelected="1" zoomScale="60" zoomScaleNormal="60" zoomScalePageLayoutView="0" workbookViewId="0" topLeftCell="A1">
      <selection activeCell="N14" sqref="N14"/>
    </sheetView>
  </sheetViews>
  <sheetFormatPr defaultColWidth="9.140625" defaultRowHeight="12.75"/>
  <cols>
    <col min="1" max="1" width="48.7109375" style="11" customWidth="1"/>
    <col min="2" max="3" width="29.57421875" style="7" customWidth="1"/>
    <col min="4" max="4" width="29.57421875" style="8" customWidth="1"/>
    <col min="5" max="5" width="29.421875" style="7" customWidth="1"/>
    <col min="6" max="6" width="2.8515625" style="0" customWidth="1"/>
    <col min="7" max="7" width="19.28125" style="0" customWidth="1"/>
    <col min="8" max="9" width="10.8515625" style="0" customWidth="1"/>
    <col min="10" max="10" width="11.7109375" style="0" customWidth="1"/>
  </cols>
  <sheetData>
    <row r="1" ht="12.75"/>
    <row r="2" ht="12.75"/>
    <row r="3" spans="1:5" ht="12.75">
      <c r="A3" s="22"/>
      <c r="B3" s="21"/>
      <c r="C3" s="21"/>
      <c r="D3" s="13"/>
      <c r="E3" s="21"/>
    </row>
    <row r="4" spans="1:12" ht="34.5">
      <c r="A4" s="23"/>
      <c r="B4" s="12"/>
      <c r="C4" s="12"/>
      <c r="D4" s="13"/>
      <c r="E4" s="15"/>
      <c r="F4" s="1"/>
      <c r="K4" s="1"/>
      <c r="L4" s="1"/>
    </row>
    <row r="5" spans="1:12" ht="18.75" customHeight="1">
      <c r="A5" s="28"/>
      <c r="B5" s="28"/>
      <c r="C5" s="15"/>
      <c r="D5" s="16"/>
      <c r="E5" s="15"/>
      <c r="F5" s="1"/>
      <c r="K5" s="1"/>
      <c r="L5" s="1"/>
    </row>
    <row r="6" spans="1:12" ht="27" customHeight="1">
      <c r="A6"/>
      <c r="B6" s="28"/>
      <c r="C6" s="15"/>
      <c r="D6" s="13"/>
      <c r="E6" s="15"/>
      <c r="F6" s="1"/>
      <c r="K6" s="1"/>
      <c r="L6" s="1"/>
    </row>
    <row r="7" spans="1:12" ht="27" customHeight="1">
      <c r="A7" s="28"/>
      <c r="B7" s="28"/>
      <c r="C7" s="15"/>
      <c r="D7" s="13"/>
      <c r="E7" s="15"/>
      <c r="F7" s="1"/>
      <c r="K7" s="1"/>
      <c r="L7" s="1"/>
    </row>
    <row r="8" spans="1:12" ht="55.5" customHeight="1">
      <c r="A8" s="24"/>
      <c r="B8" s="14"/>
      <c r="C8" s="14"/>
      <c r="D8" s="17"/>
      <c r="E8" s="25"/>
      <c r="F8" s="1"/>
      <c r="K8" s="1"/>
      <c r="L8" s="1"/>
    </row>
    <row r="9" spans="1:12" ht="39.75" customHeight="1">
      <c r="A9" s="40" t="s">
        <v>22</v>
      </c>
      <c r="B9" s="32"/>
      <c r="C9" s="32"/>
      <c r="D9" s="33"/>
      <c r="E9" s="34"/>
      <c r="F9" s="1"/>
      <c r="G9" s="6" t="s">
        <v>18</v>
      </c>
      <c r="H9" s="6">
        <v>1000</v>
      </c>
      <c r="I9" s="6"/>
      <c r="J9" s="6"/>
      <c r="K9" s="1"/>
      <c r="L9" s="1"/>
    </row>
    <row r="10" spans="1:12" ht="9.75" customHeight="1">
      <c r="A10" s="142"/>
      <c r="B10" s="143"/>
      <c r="C10" s="143"/>
      <c r="D10" s="144"/>
      <c r="E10" s="145"/>
      <c r="F10" s="1"/>
      <c r="G10" s="6"/>
      <c r="H10" s="6"/>
      <c r="I10" s="6"/>
      <c r="J10" s="6"/>
      <c r="K10" s="1"/>
      <c r="L10" s="1"/>
    </row>
    <row r="11" spans="1:12" ht="23.25" customHeight="1">
      <c r="A11" s="65"/>
      <c r="B11" s="147" t="s">
        <v>23</v>
      </c>
      <c r="C11" s="148"/>
      <c r="D11" s="148"/>
      <c r="E11" s="149"/>
      <c r="F11" s="1"/>
      <c r="G11" s="6" t="s">
        <v>17</v>
      </c>
      <c r="H11" s="6">
        <v>100</v>
      </c>
      <c r="I11" s="6"/>
      <c r="J11" s="6"/>
      <c r="K11" s="1"/>
      <c r="L11" s="1"/>
    </row>
    <row r="12" spans="1:12" ht="30" customHeight="1">
      <c r="A12" s="35" t="s">
        <v>26</v>
      </c>
      <c r="B12" s="36" t="s">
        <v>13</v>
      </c>
      <c r="C12" s="36" t="s">
        <v>1</v>
      </c>
      <c r="D12" s="37" t="s">
        <v>14</v>
      </c>
      <c r="E12" s="37" t="s">
        <v>15</v>
      </c>
      <c r="F12" s="1"/>
      <c r="G12" s="5">
        <v>24</v>
      </c>
      <c r="H12" s="5">
        <v>36</v>
      </c>
      <c r="I12" s="5">
        <v>48</v>
      </c>
      <c r="J12" s="5">
        <v>60</v>
      </c>
      <c r="K12" s="1"/>
      <c r="L12" s="1"/>
    </row>
    <row r="13" spans="1:12" ht="30" customHeight="1">
      <c r="A13" s="38" t="s">
        <v>40</v>
      </c>
      <c r="B13" s="39">
        <f>PMT(G13/12,$G$12,-$H$9,$H$11,1)/1000</f>
        <v>0.04109724732837656</v>
      </c>
      <c r="C13" s="39">
        <f>PMT(H13/12,$H$12,-$H$9,$H$11,1)/1000</f>
        <v>0.028678207531742814</v>
      </c>
      <c r="D13" s="39">
        <f>PMT(I13/12,$I$12,-$H$9,$H$11,1)/1000</f>
        <v>0.02248837427882672</v>
      </c>
      <c r="E13" s="39">
        <f>PMT(J13/12,$J$12,-$H$9,$H$11,1)/1000</f>
        <v>0.01879015383401223</v>
      </c>
      <c r="F13" s="1"/>
      <c r="G13" s="4">
        <v>0.08</v>
      </c>
      <c r="H13" s="4">
        <v>0.08</v>
      </c>
      <c r="I13" s="4">
        <v>0.08</v>
      </c>
      <c r="J13" s="4">
        <v>0.08</v>
      </c>
      <c r="K13" s="1"/>
      <c r="L13" s="1"/>
    </row>
    <row r="14" spans="1:12" ht="30" customHeight="1">
      <c r="A14" s="38" t="s">
        <v>37</v>
      </c>
      <c r="B14" s="39">
        <f>PMT(G14/12,$G$12,-$H$9,$H$11,1)/1000</f>
        <v>0.040983171145698855</v>
      </c>
      <c r="C14" s="39">
        <f>PMT(H14/12,$H$12,-$H$9,$H$11,1)/1000</f>
        <v>0.02856042784916147</v>
      </c>
      <c r="D14" s="39">
        <f>PMT(I14/12,$I$12,-$H$9,$H$11,1)/1000</f>
        <v>0.022367543991417667</v>
      </c>
      <c r="E14" s="39">
        <f>PMT(J14/12,$J$12,-$H$9,$H$11,1)/1000</f>
        <v>0.018666542356513306</v>
      </c>
      <c r="F14" s="1"/>
      <c r="G14" s="4">
        <v>0.0775</v>
      </c>
      <c r="H14" s="4">
        <v>0.0775</v>
      </c>
      <c r="I14" s="4">
        <v>0.0775</v>
      </c>
      <c r="J14" s="4">
        <v>0.0775</v>
      </c>
      <c r="K14" s="1"/>
      <c r="L14" s="1"/>
    </row>
    <row r="15" spans="1:12" ht="30" customHeight="1">
      <c r="A15" s="38" t="s">
        <v>38</v>
      </c>
      <c r="B15" s="39">
        <f>PMT(G15/12,$G$12,-$H$9,$H$11,1)/1000</f>
        <v>0.04086920088095611</v>
      </c>
      <c r="C15" s="39">
        <f>PMT(H15/12,$H$12,-$H$9,$H$11,1)/1000</f>
        <v>0.02844282866543184</v>
      </c>
      <c r="D15" s="39">
        <f>PMT(I15/12,$I$12,-$H$9,$H$11,1)/1000</f>
        <v>0.0222469681927534</v>
      </c>
      <c r="E15" s="39">
        <f>PMT(J15/12,$J$12,-$H$9,$H$11,1)/1000</f>
        <v>0.01854325837124113</v>
      </c>
      <c r="F15" s="1"/>
      <c r="G15" s="4">
        <v>0.075</v>
      </c>
      <c r="H15" s="4">
        <v>0.075</v>
      </c>
      <c r="I15" s="4">
        <v>0.075</v>
      </c>
      <c r="J15" s="4">
        <v>0.075</v>
      </c>
      <c r="K15" s="1"/>
      <c r="L15" s="1"/>
    </row>
    <row r="16" spans="1:12" ht="30" customHeight="1" thickBot="1">
      <c r="A16" s="60" t="s">
        <v>39</v>
      </c>
      <c r="B16" s="61">
        <f>PMT(G16/12,$G$12,-$H$9,$H$11,1)/1000</f>
        <v>0.04075533667065381</v>
      </c>
      <c r="C16" s="61">
        <f>PMT(H16/12,$H$12,-$H$9,$H$11,1)/1000</f>
        <v>0.02832541024179293</v>
      </c>
      <c r="D16" s="61">
        <f>PMT(I16/12,$I$12,-$H$9,$H$11,1)/1000</f>
        <v>0.02212664731933795</v>
      </c>
      <c r="E16" s="61">
        <f>PMT(J16/12,$J$12,-$H$9,$H$11,1)/1000</f>
        <v>0.018420302556137795</v>
      </c>
      <c r="F16" s="1"/>
      <c r="G16" s="4">
        <v>0.0725</v>
      </c>
      <c r="H16" s="4">
        <v>0.0725</v>
      </c>
      <c r="I16" s="4">
        <v>0.0725</v>
      </c>
      <c r="J16" s="4">
        <v>0.0725</v>
      </c>
      <c r="K16" s="1"/>
      <c r="L16" s="1"/>
    </row>
    <row r="17" spans="1:12" ht="30" customHeight="1" thickTop="1">
      <c r="A17" s="58" t="s">
        <v>10</v>
      </c>
      <c r="B17" s="59" t="s">
        <v>2</v>
      </c>
      <c r="C17" s="59" t="s">
        <v>3</v>
      </c>
      <c r="D17" s="59" t="s">
        <v>4</v>
      </c>
      <c r="E17" s="59" t="s">
        <v>5</v>
      </c>
      <c r="F17" s="1"/>
      <c r="G17" s="6"/>
      <c r="H17" s="6"/>
      <c r="I17" s="6"/>
      <c r="J17" s="6"/>
      <c r="K17" s="1"/>
      <c r="L17" s="1"/>
    </row>
    <row r="18" spans="1:12" ht="6" customHeight="1">
      <c r="A18" s="55" t="s">
        <v>0</v>
      </c>
      <c r="B18" s="56" t="s">
        <v>0</v>
      </c>
      <c r="C18" s="56" t="s">
        <v>0</v>
      </c>
      <c r="D18" s="56"/>
      <c r="E18" s="57"/>
      <c r="F18" s="1"/>
      <c r="K18" s="1"/>
      <c r="L18" s="1"/>
    </row>
    <row r="19" spans="1:12" ht="12.75">
      <c r="A19" s="26"/>
      <c r="B19" s="18"/>
      <c r="C19" s="18"/>
      <c r="D19" s="19"/>
      <c r="E19" s="18"/>
      <c r="F19" s="1"/>
      <c r="K19" s="1"/>
      <c r="L19" s="1"/>
    </row>
    <row r="20" spans="1:12" ht="28.5" customHeight="1">
      <c r="A20" s="26"/>
      <c r="B20" s="18"/>
      <c r="C20" s="18"/>
      <c r="D20" s="19"/>
      <c r="E20" s="18"/>
      <c r="F20" s="1"/>
      <c r="K20" s="1"/>
      <c r="L20" s="1"/>
    </row>
    <row r="21" spans="1:12" ht="38.25" customHeight="1">
      <c r="A21" s="40" t="s">
        <v>25</v>
      </c>
      <c r="B21" s="32"/>
      <c r="C21" s="32"/>
      <c r="D21" s="33"/>
      <c r="E21" s="34"/>
      <c r="F21" s="2"/>
      <c r="G21" s="6" t="s">
        <v>18</v>
      </c>
      <c r="H21" s="6">
        <v>1000</v>
      </c>
      <c r="I21" s="6"/>
      <c r="J21" s="6"/>
      <c r="K21" s="2"/>
      <c r="L21" s="2"/>
    </row>
    <row r="22" spans="1:12" ht="8.25" customHeight="1">
      <c r="A22" s="142"/>
      <c r="B22" s="143"/>
      <c r="C22" s="143"/>
      <c r="D22" s="144"/>
      <c r="E22" s="145"/>
      <c r="F22" s="2"/>
      <c r="G22" s="6"/>
      <c r="H22" s="6"/>
      <c r="I22" s="6"/>
      <c r="J22" s="6"/>
      <c r="K22" s="2"/>
      <c r="L22" s="2"/>
    </row>
    <row r="23" spans="1:12" ht="23.25" customHeight="1">
      <c r="A23" s="65"/>
      <c r="B23" s="147" t="s">
        <v>24</v>
      </c>
      <c r="C23" s="148"/>
      <c r="D23" s="148"/>
      <c r="E23" s="149"/>
      <c r="F23" s="3"/>
      <c r="G23" s="6" t="s">
        <v>17</v>
      </c>
      <c r="H23" s="6">
        <v>0</v>
      </c>
      <c r="I23" s="6"/>
      <c r="J23" s="6"/>
      <c r="K23" s="3"/>
      <c r="L23" s="3"/>
    </row>
    <row r="24" spans="1:12" ht="30" customHeight="1">
      <c r="A24" s="35" t="s">
        <v>26</v>
      </c>
      <c r="B24" s="36" t="s">
        <v>6</v>
      </c>
      <c r="C24" s="36" t="s">
        <v>7</v>
      </c>
      <c r="D24" s="37" t="s">
        <v>8</v>
      </c>
      <c r="E24" s="37" t="s">
        <v>9</v>
      </c>
      <c r="F24" s="1"/>
      <c r="G24" s="5">
        <v>24</v>
      </c>
      <c r="H24" s="5">
        <v>36</v>
      </c>
      <c r="I24" s="5">
        <v>48</v>
      </c>
      <c r="J24" s="5">
        <v>60</v>
      </c>
      <c r="K24" s="1"/>
      <c r="L24" s="1"/>
    </row>
    <row r="25" spans="1:12" ht="30" customHeight="1">
      <c r="A25" s="63" t="s">
        <v>36</v>
      </c>
      <c r="B25" s="39">
        <f>PMT(G25/12,$G$24,-$H$21,$H$23,1)/1000</f>
        <v>0.04492777296971936</v>
      </c>
      <c r="C25" s="39">
        <f>PMT(H25/12,$H$24,-$H$21,$H$23,1)/1000</f>
        <v>0.031128839862348528</v>
      </c>
      <c r="D25" s="39">
        <f>PMT(I25/12,$I$24,-$H$21,$H$23,1)/1000</f>
        <v>0.024251247359108427</v>
      </c>
      <c r="E25" s="39">
        <f>PMT(J25/12,$J$24,-$H$21,$H$23,1)/1000</f>
        <v>0.02014211353153677</v>
      </c>
      <c r="F25" s="1"/>
      <c r="G25" s="4">
        <v>0.08</v>
      </c>
      <c r="H25" s="4">
        <v>0.08</v>
      </c>
      <c r="I25" s="4">
        <v>0.08</v>
      </c>
      <c r="J25" s="4">
        <v>0.08</v>
      </c>
      <c r="K25" s="1"/>
      <c r="L25" s="1"/>
    </row>
    <row r="26" spans="1:12" ht="30" customHeight="1">
      <c r="A26" s="63" t="s">
        <v>37</v>
      </c>
      <c r="B26" s="39">
        <f>PMT(G26/12,$G$24,-$H$21,$H$23,1)/1000</f>
        <v>0.04482386894934823</v>
      </c>
      <c r="C26" s="39">
        <f>PMT(H26/12,$H$24,-$H$21,$H$23,1)/1000</f>
        <v>0.03102082084208447</v>
      </c>
      <c r="D26" s="39">
        <f>PMT(I26/12,$I$24,-$H$21,$H$23,1)/1000</f>
        <v>0.024139838777924687</v>
      </c>
      <c r="E26" s="39">
        <f>PMT(J26/12,$J$24,-$H$21,$H$23,1)/1000</f>
        <v>0.02002761473914207</v>
      </c>
      <c r="F26" s="1"/>
      <c r="G26" s="4">
        <v>0.0775</v>
      </c>
      <c r="H26" s="4">
        <v>0.0775</v>
      </c>
      <c r="I26" s="4">
        <v>0.0775</v>
      </c>
      <c r="J26" s="4">
        <v>0.0775</v>
      </c>
      <c r="K26" s="1"/>
      <c r="L26" s="1"/>
    </row>
    <row r="27" spans="1:12" ht="30" customHeight="1">
      <c r="A27" s="63" t="s">
        <v>38</v>
      </c>
      <c r="B27" s="39">
        <f>PMT(G27/12,$G$24,-$H$21,$H$23,1)/1000</f>
        <v>0.04472009207614861</v>
      </c>
      <c r="C27" s="39">
        <f>PMT(H27/12,$H$24,-$H$21,$H$23,1)/1000</f>
        <v>0.030913011836677204</v>
      </c>
      <c r="D27" s="39">
        <f>PMT(I27/12,$I$24,-$H$21,$H$23,1)/1000</f>
        <v>0.02402872242259004</v>
      </c>
      <c r="E27" s="39">
        <f>PMT(J27/12,$J$24,-$H$21,$H$23,1)/1000</f>
        <v>0.01991348928757641</v>
      </c>
      <c r="F27" s="1"/>
      <c r="G27" s="4">
        <v>0.075</v>
      </c>
      <c r="H27" s="4">
        <v>0.075</v>
      </c>
      <c r="I27" s="4">
        <v>0.075</v>
      </c>
      <c r="J27" s="4">
        <v>0.075</v>
      </c>
      <c r="K27" s="1"/>
      <c r="L27" s="1"/>
    </row>
    <row r="28" spans="1:12" ht="30" customHeight="1" thickBot="1">
      <c r="A28" s="64" t="s">
        <v>39</v>
      </c>
      <c r="B28" s="61">
        <f>PMT(G28/12,$G$24,-$H$21,$H$23,1)/1000</f>
        <v>0.04461644250767061</v>
      </c>
      <c r="C28" s="61">
        <f>PMT(H28/12,$H$24,-$H$21,$H$23,1)/1000</f>
        <v>0.030805413142269637</v>
      </c>
      <c r="D28" s="61">
        <f>PMT(I28/12,$I$24,-$H$21,$H$23,1)/1000</f>
        <v>0.023917898783986324</v>
      </c>
      <c r="E28" s="61">
        <f>PMT(J28/12,$J$24,-$H$21,$H$23,1)/1000</f>
        <v>0.019799737935986154</v>
      </c>
      <c r="F28" s="1"/>
      <c r="G28" s="4">
        <v>0.0725</v>
      </c>
      <c r="H28" s="4">
        <v>0.0725</v>
      </c>
      <c r="I28" s="4">
        <v>0.0725</v>
      </c>
      <c r="J28" s="4">
        <v>0.0725</v>
      </c>
      <c r="K28" s="1"/>
      <c r="L28" s="1"/>
    </row>
    <row r="29" spans="1:12" ht="30" customHeight="1" thickTop="1">
      <c r="A29" s="62" t="s">
        <v>12</v>
      </c>
      <c r="B29" s="59">
        <v>10</v>
      </c>
      <c r="C29" s="59">
        <v>10</v>
      </c>
      <c r="D29" s="59">
        <v>10</v>
      </c>
      <c r="E29" s="59">
        <v>10</v>
      </c>
      <c r="F29" s="1"/>
      <c r="K29" s="1"/>
      <c r="L29" s="1"/>
    </row>
    <row r="30" spans="1:12" ht="7.5" customHeight="1">
      <c r="A30" s="29"/>
      <c r="B30" s="30"/>
      <c r="C30" s="30"/>
      <c r="D30" s="30"/>
      <c r="E30" s="31"/>
      <c r="F30" s="1"/>
      <c r="K30" s="1"/>
      <c r="L30" s="1"/>
    </row>
    <row r="31" spans="1:12" ht="12.75">
      <c r="A31" s="26"/>
      <c r="B31" s="18"/>
      <c r="C31" s="18"/>
      <c r="D31" s="19"/>
      <c r="E31" s="18"/>
      <c r="F31" s="1"/>
      <c r="K31" s="1"/>
      <c r="L31" s="1"/>
    </row>
    <row r="32" spans="1:12" ht="12.75">
      <c r="A32" s="26"/>
      <c r="B32" s="18"/>
      <c r="C32" s="18"/>
      <c r="D32" s="19"/>
      <c r="E32" s="18"/>
      <c r="F32" s="1"/>
      <c r="K32" s="1"/>
      <c r="L32" s="1"/>
    </row>
    <row r="33" spans="1:12" ht="25.5" customHeight="1">
      <c r="A33" s="46"/>
      <c r="B33" s="51"/>
      <c r="C33" s="51"/>
      <c r="D33" s="52"/>
      <c r="E33" s="53"/>
      <c r="F33" s="1"/>
      <c r="K33" s="1"/>
      <c r="L33" s="1"/>
    </row>
    <row r="34" spans="1:12" ht="19.5" customHeight="1">
      <c r="A34" s="146" t="s">
        <v>98</v>
      </c>
      <c r="B34" s="146"/>
      <c r="C34" s="146"/>
      <c r="D34" s="146"/>
      <c r="E34" s="146"/>
      <c r="F34" s="1"/>
      <c r="K34" s="1"/>
      <c r="L34" s="1"/>
    </row>
    <row r="35" spans="1:12" ht="19.5" customHeight="1">
      <c r="A35" s="146" t="s">
        <v>28</v>
      </c>
      <c r="B35" s="146"/>
      <c r="C35" s="146"/>
      <c r="D35" s="146"/>
      <c r="E35" s="146"/>
      <c r="F35" s="1"/>
      <c r="K35" s="1"/>
      <c r="L35" s="1"/>
    </row>
    <row r="36" spans="1:12" ht="19.5" customHeight="1">
      <c r="A36" s="150" t="s">
        <v>46</v>
      </c>
      <c r="B36" s="150"/>
      <c r="C36" s="150"/>
      <c r="D36" s="150"/>
      <c r="E36" s="150"/>
      <c r="F36" s="1"/>
      <c r="K36" s="1"/>
      <c r="L36" s="1"/>
    </row>
    <row r="37" spans="1:12" ht="19.5" customHeight="1">
      <c r="A37" s="146" t="s">
        <v>16</v>
      </c>
      <c r="B37" s="146"/>
      <c r="C37" s="146"/>
      <c r="D37" s="146"/>
      <c r="E37" s="146"/>
      <c r="F37" s="1"/>
      <c r="K37" s="1"/>
      <c r="L37" s="1"/>
    </row>
    <row r="38" spans="1:12" ht="19.5" customHeight="1">
      <c r="A38" s="156" t="s">
        <v>27</v>
      </c>
      <c r="B38" s="156"/>
      <c r="C38" s="156"/>
      <c r="D38" s="156"/>
      <c r="E38" s="156"/>
      <c r="F38" s="1"/>
      <c r="K38" s="1"/>
      <c r="L38" s="1"/>
    </row>
    <row r="39" spans="1:12" ht="19.5" customHeight="1">
      <c r="A39" s="156" t="s">
        <v>89</v>
      </c>
      <c r="B39" s="156"/>
      <c r="C39" s="156"/>
      <c r="D39" s="156"/>
      <c r="E39" s="156"/>
      <c r="F39" s="1"/>
      <c r="K39" s="1"/>
      <c r="L39" s="1"/>
    </row>
    <row r="40" spans="1:12" ht="40.5" customHeight="1">
      <c r="A40" s="54"/>
      <c r="B40" s="43"/>
      <c r="C40" s="43"/>
      <c r="D40" s="45"/>
      <c r="E40" s="43"/>
      <c r="F40" s="1"/>
      <c r="K40" s="1"/>
      <c r="L40" s="1"/>
    </row>
    <row r="41" spans="1:12" ht="26.25">
      <c r="A41" s="151" t="s">
        <v>95</v>
      </c>
      <c r="B41" s="152"/>
      <c r="C41" s="152"/>
      <c r="D41" s="152"/>
      <c r="E41" s="152"/>
      <c r="F41" s="152"/>
      <c r="G41" s="152"/>
      <c r="K41" s="1"/>
      <c r="L41" s="1"/>
    </row>
    <row r="42" spans="1:12" ht="25.5" customHeight="1">
      <c r="A42" s="153" t="s">
        <v>90</v>
      </c>
      <c r="B42" s="154"/>
      <c r="C42" s="154"/>
      <c r="D42" s="154"/>
      <c r="E42" s="154"/>
      <c r="F42" s="154"/>
      <c r="G42" s="155"/>
      <c r="K42" s="1"/>
      <c r="L42" s="1"/>
    </row>
    <row r="43" spans="1:12" ht="25.5">
      <c r="A43" s="157" t="s">
        <v>91</v>
      </c>
      <c r="B43" s="157"/>
      <c r="C43" s="157"/>
      <c r="D43" s="157"/>
      <c r="E43" s="157"/>
      <c r="F43" s="157"/>
      <c r="G43" s="157"/>
      <c r="K43" s="1"/>
      <c r="L43" s="1"/>
    </row>
    <row r="44" spans="1:7" ht="25.5">
      <c r="A44" s="158" t="s">
        <v>92</v>
      </c>
      <c r="B44" s="158"/>
      <c r="C44" s="158"/>
      <c r="D44" s="158"/>
      <c r="E44" s="158"/>
      <c r="F44" s="158"/>
      <c r="G44" s="158"/>
    </row>
    <row r="45" spans="1:7" ht="25.5" customHeight="1">
      <c r="A45" s="158" t="s">
        <v>96</v>
      </c>
      <c r="B45" s="158"/>
      <c r="C45" s="158"/>
      <c r="D45" s="158"/>
      <c r="E45" s="158"/>
      <c r="F45" s="158"/>
      <c r="G45" s="158"/>
    </row>
    <row r="46" spans="1:5" ht="12.75">
      <c r="A46" s="22"/>
      <c r="B46" s="21"/>
      <c r="C46" s="21"/>
      <c r="D46" s="13"/>
      <c r="E46" s="21"/>
    </row>
    <row r="47" spans="1:5" ht="12.75">
      <c r="A47" s="22"/>
      <c r="B47" s="21"/>
      <c r="C47" s="21"/>
      <c r="D47" s="13"/>
      <c r="E47" s="21"/>
    </row>
    <row r="51" spans="1:5" ht="12.75">
      <c r="A51" s="22"/>
      <c r="B51" s="21"/>
      <c r="C51" s="21"/>
      <c r="D51" s="13"/>
      <c r="E51" s="21"/>
    </row>
    <row r="52" spans="1:5" ht="12.75">
      <c r="A52" s="22"/>
      <c r="B52" s="21"/>
      <c r="C52" s="21"/>
      <c r="D52" s="13"/>
      <c r="E52" s="21"/>
    </row>
    <row r="53" spans="1:5" ht="12.75">
      <c r="A53" s="22"/>
      <c r="B53" s="21"/>
      <c r="C53" s="21"/>
      <c r="D53" s="13"/>
      <c r="E53" s="21"/>
    </row>
    <row r="54" spans="1:5" ht="12.75">
      <c r="A54" s="22"/>
      <c r="B54" s="21"/>
      <c r="C54" s="21"/>
      <c r="D54" s="13"/>
      <c r="E54" s="21"/>
    </row>
    <row r="55" spans="1:5" ht="12.75">
      <c r="A55" s="22"/>
      <c r="B55" s="21"/>
      <c r="C55" s="21"/>
      <c r="D55" s="13"/>
      <c r="E55" s="21"/>
    </row>
  </sheetData>
  <sheetProtection password="EBE2" sheet="1"/>
  <mergeCells count="13">
    <mergeCell ref="A43:G43"/>
    <mergeCell ref="A44:G44"/>
    <mergeCell ref="A45:G45"/>
    <mergeCell ref="A34:E34"/>
    <mergeCell ref="B11:E11"/>
    <mergeCell ref="B23:E23"/>
    <mergeCell ref="A36:E36"/>
    <mergeCell ref="A41:G41"/>
    <mergeCell ref="A42:G42"/>
    <mergeCell ref="A35:E35"/>
    <mergeCell ref="A37:E37"/>
    <mergeCell ref="A38:E38"/>
    <mergeCell ref="A39:E39"/>
  </mergeCells>
  <printOptions horizontalCentered="1" verticalCentered="1"/>
  <pageMargins left="0.75" right="0.75" top="0.56" bottom="0.53" header="0.5" footer="0.5"/>
  <pageSetup fitToHeight="1" fitToWidth="1"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60" zoomScaleNormal="60" zoomScalePageLayoutView="0" workbookViewId="0" topLeftCell="A1">
      <selection activeCell="G24" sqref="G24"/>
    </sheetView>
  </sheetViews>
  <sheetFormatPr defaultColWidth="9.140625" defaultRowHeight="12.75"/>
  <cols>
    <col min="1" max="1" width="48.7109375" style="11" customWidth="1"/>
    <col min="2" max="3" width="29.57421875" style="7" customWidth="1"/>
    <col min="4" max="4" width="29.57421875" style="8" customWidth="1"/>
    <col min="5" max="5" width="29.421875" style="7" customWidth="1"/>
    <col min="6" max="6" width="2.8515625" style="0" customWidth="1"/>
    <col min="7" max="7" width="19.28125" style="0" customWidth="1"/>
    <col min="8" max="9" width="10.8515625" style="0" customWidth="1"/>
    <col min="10" max="10" width="11.7109375" style="0" customWidth="1"/>
  </cols>
  <sheetData>
    <row r="1" spans="1:5" ht="12.75">
      <c r="A1" s="22"/>
      <c r="B1" s="21"/>
      <c r="C1" s="21"/>
      <c r="D1" s="13"/>
      <c r="E1" s="21"/>
    </row>
    <row r="2" spans="1:12" ht="34.5">
      <c r="A2" s="23"/>
      <c r="B2" s="12"/>
      <c r="C2" s="12"/>
      <c r="D2" s="13"/>
      <c r="E2" s="15"/>
      <c r="F2" s="1"/>
      <c r="K2" s="1"/>
      <c r="L2" s="1"/>
    </row>
    <row r="3" spans="1:12" ht="18.75" customHeight="1">
      <c r="A3" s="28"/>
      <c r="B3" s="28"/>
      <c r="C3" s="15"/>
      <c r="D3" s="16"/>
      <c r="E3" s="15"/>
      <c r="F3" s="1"/>
      <c r="K3" s="1"/>
      <c r="L3" s="1"/>
    </row>
    <row r="4" spans="1:12" ht="27" customHeight="1">
      <c r="A4" s="28"/>
      <c r="B4" s="28"/>
      <c r="C4" s="15"/>
      <c r="D4" s="13"/>
      <c r="E4" s="15"/>
      <c r="F4" s="1"/>
      <c r="K4" s="1"/>
      <c r="L4" s="1"/>
    </row>
    <row r="5" spans="1:12" ht="55.5" customHeight="1">
      <c r="A5" s="24"/>
      <c r="B5" s="14"/>
      <c r="C5" s="14"/>
      <c r="D5" s="17"/>
      <c r="E5" s="25"/>
      <c r="F5" s="1"/>
      <c r="K5" s="1"/>
      <c r="L5" s="1"/>
    </row>
    <row r="6" spans="1:12" ht="39.75" customHeight="1">
      <c r="A6" s="40" t="s">
        <v>22</v>
      </c>
      <c r="B6" s="32"/>
      <c r="C6" s="32"/>
      <c r="D6" s="33"/>
      <c r="E6" s="34"/>
      <c r="F6" s="1"/>
      <c r="G6" s="6" t="s">
        <v>18</v>
      </c>
      <c r="H6" s="6">
        <v>1000</v>
      </c>
      <c r="I6" s="6"/>
      <c r="J6" s="6"/>
      <c r="K6" s="1"/>
      <c r="L6" s="1"/>
    </row>
    <row r="7" spans="1:12" ht="9.75" customHeight="1">
      <c r="A7" s="66"/>
      <c r="B7" s="67"/>
      <c r="C7" s="67"/>
      <c r="D7" s="68"/>
      <c r="E7" s="69"/>
      <c r="F7" s="1"/>
      <c r="G7" s="6"/>
      <c r="H7" s="6"/>
      <c r="I7" s="6"/>
      <c r="J7" s="6"/>
      <c r="K7" s="1"/>
      <c r="L7" s="1"/>
    </row>
    <row r="8" spans="1:12" ht="23.25" customHeight="1">
      <c r="A8" s="65"/>
      <c r="B8" s="147" t="s">
        <v>23</v>
      </c>
      <c r="C8" s="148"/>
      <c r="D8" s="148"/>
      <c r="E8" s="149"/>
      <c r="F8" s="1"/>
      <c r="G8" s="6" t="s">
        <v>17</v>
      </c>
      <c r="H8" s="6">
        <v>100</v>
      </c>
      <c r="I8" s="6"/>
      <c r="J8" s="6"/>
      <c r="K8" s="1"/>
      <c r="L8" s="1"/>
    </row>
    <row r="9" spans="1:12" ht="30" customHeight="1">
      <c r="A9" s="35" t="s">
        <v>26</v>
      </c>
      <c r="B9" s="36" t="s">
        <v>13</v>
      </c>
      <c r="C9" s="36" t="s">
        <v>1</v>
      </c>
      <c r="D9" s="37" t="s">
        <v>14</v>
      </c>
      <c r="E9" s="37" t="s">
        <v>15</v>
      </c>
      <c r="F9" s="1"/>
      <c r="G9" s="5">
        <v>24</v>
      </c>
      <c r="H9" s="5">
        <v>36</v>
      </c>
      <c r="I9" s="5">
        <v>48</v>
      </c>
      <c r="J9" s="5">
        <v>60</v>
      </c>
      <c r="K9" s="1"/>
      <c r="L9" s="1"/>
    </row>
    <row r="10" spans="1:12" ht="30" customHeight="1">
      <c r="A10" s="38" t="s">
        <v>40</v>
      </c>
      <c r="B10" s="39">
        <f>PMT(G10/12,$G$9,-$H$6,$H$8,1)/1000</f>
        <v>0.04132571689854937</v>
      </c>
      <c r="C10" s="39">
        <f>PMT(H10/12,$H$9,-$H$6,$H$8,1)/1000</f>
        <v>0.028914307337560605</v>
      </c>
      <c r="D10" s="39">
        <f>PMT(I10/12,$I$9,-$H$6,$H$8,1)/1000</f>
        <v>0.022730796547408</v>
      </c>
      <c r="E10" s="39">
        <f>PMT(J10/12,$J$9,-$H$6,$H$8,1)/1000</f>
        <v>0.019038356502453745</v>
      </c>
      <c r="F10" s="1"/>
      <c r="G10" s="4">
        <f>'Fusion West'!G13+0.005</f>
        <v>0.085</v>
      </c>
      <c r="H10" s="4">
        <f>'Fusion West'!H13+0.005</f>
        <v>0.085</v>
      </c>
      <c r="I10" s="4">
        <f>'Fusion West'!I13+0.005</f>
        <v>0.085</v>
      </c>
      <c r="J10" s="4">
        <f>'Fusion West'!J13+0.005</f>
        <v>0.085</v>
      </c>
      <c r="K10" s="1"/>
      <c r="L10" s="1"/>
    </row>
    <row r="11" spans="1:12" ht="30" customHeight="1">
      <c r="A11" s="38" t="s">
        <v>37</v>
      </c>
      <c r="B11" s="39">
        <f>PMT(G11/12,$G$9,-$H$6,$H$8,1)/1000</f>
        <v>0.04121142929189021</v>
      </c>
      <c r="C11" s="39">
        <f>PMT(H11/12,$H$9,-$H$6,$H$8,1)/1000</f>
        <v>0.028796167449746217</v>
      </c>
      <c r="D11" s="39">
        <f>PMT(I11/12,$I$9,-$H$6,$H$8,1)/1000</f>
        <v>0.022609458613179995</v>
      </c>
      <c r="E11" s="39">
        <f>PMT(J11/12,$J$9,-$H$6,$H$8,1)/1000</f>
        <v>0.018914092115488668</v>
      </c>
      <c r="F11" s="1"/>
      <c r="G11" s="4">
        <f>'Fusion West'!G14+0.005</f>
        <v>0.0825</v>
      </c>
      <c r="H11" s="4">
        <f>'Fusion West'!H14+0.005</f>
        <v>0.0825</v>
      </c>
      <c r="I11" s="4">
        <f>'Fusion West'!I14+0.005</f>
        <v>0.0825</v>
      </c>
      <c r="J11" s="4">
        <f>'Fusion West'!J14+0.005</f>
        <v>0.0825</v>
      </c>
      <c r="K11" s="1"/>
      <c r="L11" s="1"/>
    </row>
    <row r="12" spans="1:12" ht="30" customHeight="1">
      <c r="A12" s="38" t="s">
        <v>38</v>
      </c>
      <c r="B12" s="39">
        <f>PMT(G12/12,$G$9,-$H$6,$H$8,1)/1000</f>
        <v>0.04109724732837656</v>
      </c>
      <c r="C12" s="39">
        <f>PMT(H12/12,$H$9,-$H$6,$H$8,1)/1000</f>
        <v>0.028678207531742814</v>
      </c>
      <c r="D12" s="39">
        <f>PMT(I12/12,$I$9,-$H$6,$H$8,1)/1000</f>
        <v>0.02248837427882672</v>
      </c>
      <c r="E12" s="39">
        <f>PMT(J12/12,$J$9,-$H$6,$H$8,1)/1000</f>
        <v>0.01879015383401223</v>
      </c>
      <c r="F12" s="1"/>
      <c r="G12" s="4">
        <f>'Fusion West'!G15+0.005</f>
        <v>0.08</v>
      </c>
      <c r="H12" s="4">
        <f>'Fusion West'!H15+0.005</f>
        <v>0.08</v>
      </c>
      <c r="I12" s="4">
        <f>'Fusion West'!I15+0.005</f>
        <v>0.08</v>
      </c>
      <c r="J12" s="4">
        <f>'Fusion West'!J15+0.005</f>
        <v>0.08</v>
      </c>
      <c r="K12" s="1"/>
      <c r="L12" s="1"/>
    </row>
    <row r="13" spans="1:12" ht="30" customHeight="1" thickBot="1">
      <c r="A13" s="60" t="s">
        <v>39</v>
      </c>
      <c r="B13" s="61">
        <f>PMT(G13/12,$G$9,-$H$6,$H$8,1)/1000</f>
        <v>0.040983171145698855</v>
      </c>
      <c r="C13" s="61">
        <f>PMT(H13/12,$H$9,-$H$6,$H$8,1)/1000</f>
        <v>0.02856042784916147</v>
      </c>
      <c r="D13" s="61">
        <f>PMT(I13/12,$I$9,-$H$6,$H$8,1)/1000</f>
        <v>0.022367543991417667</v>
      </c>
      <c r="E13" s="61">
        <f>PMT(J13/12,$J$9,-$H$6,$H$8,1)/1000</f>
        <v>0.018666542356513306</v>
      </c>
      <c r="F13" s="1"/>
      <c r="G13" s="4">
        <f>'Fusion West'!G16+0.005</f>
        <v>0.0775</v>
      </c>
      <c r="H13" s="4">
        <f>'Fusion West'!H16+0.005</f>
        <v>0.0775</v>
      </c>
      <c r="I13" s="4">
        <f>'Fusion West'!I16+0.005</f>
        <v>0.0775</v>
      </c>
      <c r="J13" s="4">
        <f>'Fusion West'!J16+0.005</f>
        <v>0.0775</v>
      </c>
      <c r="K13" s="1"/>
      <c r="L13" s="1"/>
    </row>
    <row r="14" spans="1:12" ht="30" customHeight="1" thickTop="1">
      <c r="A14" s="58" t="s">
        <v>10</v>
      </c>
      <c r="B14" s="59" t="s">
        <v>2</v>
      </c>
      <c r="C14" s="59" t="s">
        <v>3</v>
      </c>
      <c r="D14" s="59" t="s">
        <v>4</v>
      </c>
      <c r="E14" s="59" t="s">
        <v>5</v>
      </c>
      <c r="F14" s="1"/>
      <c r="G14" s="6"/>
      <c r="H14" s="6"/>
      <c r="I14" s="6"/>
      <c r="J14" s="6"/>
      <c r="K14" s="1"/>
      <c r="L14" s="1"/>
    </row>
    <row r="15" spans="1:12" ht="6" customHeight="1">
      <c r="A15" s="55" t="s">
        <v>0</v>
      </c>
      <c r="B15" s="56" t="s">
        <v>0</v>
      </c>
      <c r="C15" s="56" t="s">
        <v>0</v>
      </c>
      <c r="D15" s="56"/>
      <c r="E15" s="57"/>
      <c r="F15" s="1"/>
      <c r="K15" s="1"/>
      <c r="L15" s="1"/>
    </row>
    <row r="16" spans="1:12" ht="12.75">
      <c r="A16" s="26"/>
      <c r="B16" s="18"/>
      <c r="C16" s="18"/>
      <c r="D16" s="19"/>
      <c r="E16" s="18"/>
      <c r="F16" s="1"/>
      <c r="K16" s="1"/>
      <c r="L16" s="1"/>
    </row>
    <row r="17" spans="1:12" ht="28.5" customHeight="1">
      <c r="A17" s="26"/>
      <c r="B17" s="18"/>
      <c r="C17" s="18"/>
      <c r="D17" s="19"/>
      <c r="E17" s="18"/>
      <c r="F17" s="1"/>
      <c r="K17" s="1"/>
      <c r="L17" s="1"/>
    </row>
    <row r="18" spans="1:12" ht="38.25" customHeight="1">
      <c r="A18" s="40" t="s">
        <v>25</v>
      </c>
      <c r="B18" s="32"/>
      <c r="C18" s="32"/>
      <c r="D18" s="33"/>
      <c r="E18" s="34"/>
      <c r="F18" s="2"/>
      <c r="G18" s="6" t="s">
        <v>18</v>
      </c>
      <c r="H18" s="6">
        <v>1000</v>
      </c>
      <c r="I18" s="6"/>
      <c r="J18" s="6"/>
      <c r="K18" s="2"/>
      <c r="L18" s="2"/>
    </row>
    <row r="19" spans="1:12" ht="8.25" customHeight="1">
      <c r="A19" s="66"/>
      <c r="B19" s="67"/>
      <c r="C19" s="67"/>
      <c r="D19" s="68"/>
      <c r="E19" s="69"/>
      <c r="F19" s="2"/>
      <c r="G19" s="6"/>
      <c r="H19" s="6"/>
      <c r="I19" s="6"/>
      <c r="J19" s="6"/>
      <c r="K19" s="2"/>
      <c r="L19" s="2"/>
    </row>
    <row r="20" spans="1:12" ht="23.25" customHeight="1">
      <c r="A20" s="65"/>
      <c r="B20" s="147" t="s">
        <v>24</v>
      </c>
      <c r="C20" s="148"/>
      <c r="D20" s="148"/>
      <c r="E20" s="149"/>
      <c r="F20" s="3"/>
      <c r="G20" s="6" t="s">
        <v>17</v>
      </c>
      <c r="H20" s="6">
        <v>0</v>
      </c>
      <c r="I20" s="6"/>
      <c r="J20" s="6"/>
      <c r="K20" s="3"/>
      <c r="L20" s="3"/>
    </row>
    <row r="21" spans="1:12" ht="30" customHeight="1">
      <c r="A21" s="35" t="s">
        <v>26</v>
      </c>
      <c r="B21" s="36" t="s">
        <v>6</v>
      </c>
      <c r="C21" s="36" t="s">
        <v>7</v>
      </c>
      <c r="D21" s="37" t="s">
        <v>8</v>
      </c>
      <c r="E21" s="37" t="s">
        <v>9</v>
      </c>
      <c r="F21" s="1"/>
      <c r="G21" s="5">
        <v>24</v>
      </c>
      <c r="H21" s="5">
        <v>36</v>
      </c>
      <c r="I21" s="5">
        <v>48</v>
      </c>
      <c r="J21" s="5">
        <v>60</v>
      </c>
      <c r="K21" s="1"/>
      <c r="L21" s="1"/>
    </row>
    <row r="22" spans="1:12" ht="30" customHeight="1">
      <c r="A22" s="63" t="s">
        <v>36</v>
      </c>
      <c r="B22" s="39">
        <f>PMT(G22/12,$G$21,-$H$18,$H$20,1)/1000</f>
        <v>0.04524024632855568</v>
      </c>
      <c r="C22" s="39">
        <f>PMT(H22/12,$H$21,-$H$18,$H$20,1)/1000</f>
        <v>0.03145415401447598</v>
      </c>
      <c r="D22" s="39">
        <f>PMT(I22/12,$I$21,-$H$18,$H$20,1)/1000</f>
        <v>0.024587221460917543</v>
      </c>
      <c r="E22" s="39">
        <f>PMT(J22/12,$J$21,-$H$18,$H$20,1)/1000</f>
        <v>0.02048784219097006</v>
      </c>
      <c r="F22" s="1"/>
      <c r="G22" s="4">
        <f>G10+0.0025</f>
        <v>0.08750000000000001</v>
      </c>
      <c r="H22" s="4">
        <f>H10+0.0025</f>
        <v>0.08750000000000001</v>
      </c>
      <c r="I22" s="4">
        <f>I10+0.0025</f>
        <v>0.08750000000000001</v>
      </c>
      <c r="J22" s="4">
        <f>J10+0.0025</f>
        <v>0.08750000000000001</v>
      </c>
      <c r="K22" s="1"/>
      <c r="L22" s="1"/>
    </row>
    <row r="23" spans="1:12" ht="30" customHeight="1">
      <c r="A23" s="63" t="s">
        <v>37</v>
      </c>
      <c r="B23" s="39">
        <f>PMT(G23/12,$G$21,-$H$18,$H$20,1)/1000</f>
        <v>0.04513596181850497</v>
      </c>
      <c r="C23" s="39">
        <f>PMT(H23/12,$H$21,-$H$18,$H$20,1)/1000</f>
        <v>0.03134550675073966</v>
      </c>
      <c r="D23" s="39">
        <f>PMT(I23/12,$I$21,-$H$18,$H$20,1)/1000</f>
        <v>0.024474939206125652</v>
      </c>
      <c r="E23" s="39">
        <f>PMT(J23/12,$J$21,-$H$18,$H$20,1)/1000</f>
        <v>0.020372228045065374</v>
      </c>
      <c r="F23" s="1"/>
      <c r="G23" s="4">
        <f aca="true" t="shared" si="0" ref="G23:J25">G11+0.0025</f>
        <v>0.085</v>
      </c>
      <c r="H23" s="4">
        <f t="shared" si="0"/>
        <v>0.085</v>
      </c>
      <c r="I23" s="4">
        <f t="shared" si="0"/>
        <v>0.085</v>
      </c>
      <c r="J23" s="4">
        <f t="shared" si="0"/>
        <v>0.085</v>
      </c>
      <c r="K23" s="1"/>
      <c r="L23" s="1"/>
    </row>
    <row r="24" spans="1:12" ht="30" customHeight="1">
      <c r="A24" s="63" t="s">
        <v>38</v>
      </c>
      <c r="B24" s="39">
        <f>PMT(G24/12,$G$21,-$H$18,$H$20,1)/1000</f>
        <v>0.04503180397905726</v>
      </c>
      <c r="C24" s="39">
        <f>PMT(H24/12,$H$21,-$H$18,$H$20,1)/1000</f>
        <v>0.031237068598897275</v>
      </c>
      <c r="D24" s="39">
        <f>PMT(I24/12,$I$21,-$H$18,$H$20,1)/1000</f>
        <v>0.02436294766937925</v>
      </c>
      <c r="E24" s="39">
        <f>PMT(J24/12,$J$21,-$H$18,$H$20,1)/1000</f>
        <v>0.02025698489416666</v>
      </c>
      <c r="F24" s="1"/>
      <c r="G24" s="4">
        <f t="shared" si="0"/>
        <v>0.0825</v>
      </c>
      <c r="H24" s="4">
        <f t="shared" si="0"/>
        <v>0.0825</v>
      </c>
      <c r="I24" s="4">
        <f t="shared" si="0"/>
        <v>0.0825</v>
      </c>
      <c r="J24" s="4">
        <f t="shared" si="0"/>
        <v>0.0825</v>
      </c>
      <c r="K24" s="1"/>
      <c r="L24" s="1"/>
    </row>
    <row r="25" spans="1:12" ht="30" customHeight="1" thickBot="1">
      <c r="A25" s="64" t="s">
        <v>39</v>
      </c>
      <c r="B25" s="61">
        <f>PMT(G25/12,$G$21,-$H$18,$H$20,1)/1000</f>
        <v>0.04492777296971936</v>
      </c>
      <c r="C25" s="61">
        <f>PMT(H25/12,$H$21,-$H$18,$H$20,1)/1000</f>
        <v>0.031128839862348528</v>
      </c>
      <c r="D25" s="61">
        <f>PMT(I25/12,$I$21,-$H$18,$H$20,1)/1000</f>
        <v>0.024251247359108427</v>
      </c>
      <c r="E25" s="61">
        <f>PMT(J25/12,$J$21,-$H$18,$H$20,1)/1000</f>
        <v>0.02014211353153677</v>
      </c>
      <c r="F25" s="1"/>
      <c r="G25" s="4">
        <f t="shared" si="0"/>
        <v>0.08</v>
      </c>
      <c r="H25" s="4">
        <f t="shared" si="0"/>
        <v>0.08</v>
      </c>
      <c r="I25" s="4">
        <f t="shared" si="0"/>
        <v>0.08</v>
      </c>
      <c r="J25" s="4">
        <f t="shared" si="0"/>
        <v>0.08</v>
      </c>
      <c r="K25" s="1"/>
      <c r="L25" s="1"/>
    </row>
    <row r="26" spans="1:12" ht="30" customHeight="1" thickTop="1">
      <c r="A26" s="62" t="s">
        <v>12</v>
      </c>
      <c r="B26" s="59">
        <v>10</v>
      </c>
      <c r="C26" s="59">
        <v>10</v>
      </c>
      <c r="D26" s="59">
        <v>10</v>
      </c>
      <c r="E26" s="59">
        <v>10</v>
      </c>
      <c r="F26" s="1"/>
      <c r="K26" s="1"/>
      <c r="L26" s="1"/>
    </row>
    <row r="27" spans="1:12" ht="7.5" customHeight="1">
      <c r="A27" s="29"/>
      <c r="B27" s="30"/>
      <c r="C27" s="30"/>
      <c r="D27" s="30"/>
      <c r="E27" s="31"/>
      <c r="F27" s="1"/>
      <c r="K27" s="1"/>
      <c r="L27" s="1"/>
    </row>
    <row r="28" spans="1:12" ht="12.75">
      <c r="A28" s="26"/>
      <c r="B28" s="18"/>
      <c r="C28" s="18"/>
      <c r="D28" s="19"/>
      <c r="E28" s="18"/>
      <c r="F28" s="1"/>
      <c r="K28" s="1"/>
      <c r="L28" s="1"/>
    </row>
    <row r="29" spans="1:12" ht="12.75">
      <c r="A29" s="26"/>
      <c r="B29" s="18"/>
      <c r="C29" s="18"/>
      <c r="D29" s="19"/>
      <c r="E29" s="18"/>
      <c r="F29" s="1"/>
      <c r="K29" s="1"/>
      <c r="L29" s="1"/>
    </row>
    <row r="30" spans="1:12" ht="23.25">
      <c r="A30" s="10"/>
      <c r="B30" s="20"/>
      <c r="C30" s="9"/>
      <c r="D30" s="19"/>
      <c r="E30" s="18"/>
      <c r="F30" s="1"/>
      <c r="K30" s="1"/>
      <c r="L30" s="1"/>
    </row>
    <row r="31" spans="1:12" ht="19.5" customHeight="1">
      <c r="A31" s="41" t="s">
        <v>11</v>
      </c>
      <c r="B31" s="42"/>
      <c r="C31" s="43"/>
      <c r="D31" s="44" t="s">
        <v>19</v>
      </c>
      <c r="E31" s="45"/>
      <c r="F31" s="1"/>
      <c r="K31" s="1"/>
      <c r="L31" s="1"/>
    </row>
    <row r="32" spans="1:12" ht="19.5" customHeight="1">
      <c r="A32" s="46" t="s">
        <v>29</v>
      </c>
      <c r="B32" s="47"/>
      <c r="C32" s="43"/>
      <c r="D32" s="48" t="s">
        <v>20</v>
      </c>
      <c r="E32" s="49" t="s">
        <v>21</v>
      </c>
      <c r="F32" s="1"/>
      <c r="K32" s="1"/>
      <c r="L32" s="1"/>
    </row>
    <row r="33" spans="1:12" ht="19.5" customHeight="1">
      <c r="A33" s="46" t="s">
        <v>30</v>
      </c>
      <c r="B33" s="47"/>
      <c r="C33" s="43"/>
      <c r="D33" s="49" t="s">
        <v>33</v>
      </c>
      <c r="E33" s="50">
        <v>150</v>
      </c>
      <c r="F33" s="1"/>
      <c r="K33" s="1"/>
      <c r="L33" s="1"/>
    </row>
    <row r="34" spans="1:12" ht="19.5" customHeight="1">
      <c r="A34" s="46" t="s">
        <v>31</v>
      </c>
      <c r="B34" s="47"/>
      <c r="C34" s="43"/>
      <c r="D34" s="49" t="s">
        <v>34</v>
      </c>
      <c r="E34" s="50">
        <v>250</v>
      </c>
      <c r="F34" s="1"/>
      <c r="K34" s="1"/>
      <c r="L34" s="1"/>
    </row>
    <row r="35" spans="1:12" ht="19.5" customHeight="1">
      <c r="A35" s="46" t="s">
        <v>32</v>
      </c>
      <c r="B35" s="47"/>
      <c r="C35" s="43"/>
      <c r="D35" s="49" t="s">
        <v>35</v>
      </c>
      <c r="E35" s="50">
        <v>350</v>
      </c>
      <c r="F35" s="1"/>
      <c r="K35" s="1"/>
      <c r="L35" s="1"/>
    </row>
    <row r="36" spans="1:12" ht="25.5" customHeight="1">
      <c r="A36" s="46"/>
      <c r="B36" s="51"/>
      <c r="C36" s="51"/>
      <c r="D36" s="52"/>
      <c r="E36" s="53"/>
      <c r="F36" s="1"/>
      <c r="K36" s="1"/>
      <c r="L36" s="1"/>
    </row>
    <row r="37" spans="1:12" ht="19.5" customHeight="1">
      <c r="A37" s="146" t="s">
        <v>48</v>
      </c>
      <c r="B37" s="146"/>
      <c r="C37" s="146"/>
      <c r="D37" s="146"/>
      <c r="E37" s="146"/>
      <c r="F37" s="1"/>
      <c r="K37" s="1"/>
      <c r="L37" s="1"/>
    </row>
    <row r="38" spans="1:12" ht="19.5" customHeight="1">
      <c r="A38" s="146" t="s">
        <v>28</v>
      </c>
      <c r="B38" s="146"/>
      <c r="C38" s="146"/>
      <c r="D38" s="146"/>
      <c r="E38" s="146"/>
      <c r="F38" s="1"/>
      <c r="K38" s="1"/>
      <c r="L38" s="1"/>
    </row>
    <row r="39" spans="1:12" ht="19.5" customHeight="1">
      <c r="A39" s="150" t="s">
        <v>46</v>
      </c>
      <c r="B39" s="150"/>
      <c r="C39" s="150"/>
      <c r="D39" s="150"/>
      <c r="E39" s="150"/>
      <c r="F39" s="1"/>
      <c r="K39" s="1"/>
      <c r="L39" s="1"/>
    </row>
    <row r="40" spans="1:12" ht="19.5" customHeight="1">
      <c r="A40" s="146" t="s">
        <v>16</v>
      </c>
      <c r="B40" s="146"/>
      <c r="C40" s="146"/>
      <c r="D40" s="146"/>
      <c r="E40" s="146"/>
      <c r="F40" s="1"/>
      <c r="K40" s="1"/>
      <c r="L40" s="1"/>
    </row>
    <row r="41" spans="1:12" ht="19.5" customHeight="1">
      <c r="A41" s="156" t="s">
        <v>27</v>
      </c>
      <c r="B41" s="156"/>
      <c r="C41" s="156"/>
      <c r="D41" s="156"/>
      <c r="E41" s="156"/>
      <c r="F41" s="1"/>
      <c r="K41" s="1"/>
      <c r="L41" s="1"/>
    </row>
    <row r="42" spans="1:12" ht="19.5" customHeight="1">
      <c r="A42" s="156" t="s">
        <v>47</v>
      </c>
      <c r="B42" s="156"/>
      <c r="C42" s="156"/>
      <c r="D42" s="156"/>
      <c r="E42" s="156"/>
      <c r="F42" s="1"/>
      <c r="K42" s="1"/>
      <c r="L42" s="1"/>
    </row>
    <row r="43" spans="1:12" ht="40.5" customHeight="1">
      <c r="A43" s="54"/>
      <c r="B43" s="43"/>
      <c r="C43" s="43"/>
      <c r="D43" s="45"/>
      <c r="E43" s="43"/>
      <c r="F43" s="1"/>
      <c r="K43" s="1"/>
      <c r="L43" s="1"/>
    </row>
    <row r="44" spans="1:12" ht="26.25">
      <c r="A44" s="159" t="s">
        <v>42</v>
      </c>
      <c r="B44" s="159"/>
      <c r="C44" s="159"/>
      <c r="D44" s="159"/>
      <c r="E44" s="159"/>
      <c r="F44" s="1"/>
      <c r="K44" s="1"/>
      <c r="L44" s="1"/>
    </row>
    <row r="45" spans="1:12" ht="25.5" customHeight="1">
      <c r="A45" s="157" t="s">
        <v>44</v>
      </c>
      <c r="B45" s="157"/>
      <c r="C45" s="157"/>
      <c r="D45" s="157"/>
      <c r="E45" s="157"/>
      <c r="F45" s="27"/>
      <c r="K45" s="1"/>
      <c r="L45" s="1"/>
    </row>
    <row r="46" spans="1:12" ht="25.5">
      <c r="A46" s="157" t="s">
        <v>43</v>
      </c>
      <c r="B46" s="157"/>
      <c r="C46" s="157"/>
      <c r="D46" s="157"/>
      <c r="E46" s="157"/>
      <c r="F46" s="1"/>
      <c r="K46" s="1"/>
      <c r="L46" s="1"/>
    </row>
    <row r="47" spans="1:5" ht="25.5">
      <c r="A47" s="157" t="s">
        <v>41</v>
      </c>
      <c r="B47" s="157"/>
      <c r="C47" s="157"/>
      <c r="D47" s="157"/>
      <c r="E47" s="157"/>
    </row>
    <row r="48" spans="1:5" ht="25.5">
      <c r="A48" s="157" t="s">
        <v>45</v>
      </c>
      <c r="B48" s="157"/>
      <c r="C48" s="157"/>
      <c r="D48" s="157"/>
      <c r="E48" s="157"/>
    </row>
    <row r="49" spans="1:5" ht="12.75">
      <c r="A49" s="22"/>
      <c r="B49" s="21"/>
      <c r="C49" s="21"/>
      <c r="D49" s="13"/>
      <c r="E49" s="21"/>
    </row>
    <row r="50" spans="1:5" ht="12.75">
      <c r="A50" s="22"/>
      <c r="B50" s="21"/>
      <c r="C50" s="21"/>
      <c r="D50" s="13"/>
      <c r="E50" s="21"/>
    </row>
    <row r="54" spans="1:5" ht="12.75">
      <c r="A54" s="22"/>
      <c r="B54" s="21"/>
      <c r="C54" s="21"/>
      <c r="D54" s="13"/>
      <c r="E54" s="21"/>
    </row>
    <row r="55" spans="1:5" ht="12.75">
      <c r="A55" s="22"/>
      <c r="B55" s="21"/>
      <c r="C55" s="21"/>
      <c r="D55" s="13"/>
      <c r="E55" s="21"/>
    </row>
    <row r="56" spans="1:5" ht="12.75">
      <c r="A56" s="22"/>
      <c r="B56" s="21"/>
      <c r="C56" s="21"/>
      <c r="D56" s="13"/>
      <c r="E56" s="21"/>
    </row>
    <row r="57" spans="1:5" ht="12.75">
      <c r="A57" s="22"/>
      <c r="B57" s="21"/>
      <c r="C57" s="21"/>
      <c r="D57" s="13"/>
      <c r="E57" s="21"/>
    </row>
    <row r="58" spans="1:5" ht="12.75">
      <c r="A58" s="22"/>
      <c r="B58" s="21"/>
      <c r="C58" s="21"/>
      <c r="D58" s="13"/>
      <c r="E58" s="21"/>
    </row>
  </sheetData>
  <sheetProtection/>
  <mergeCells count="13">
    <mergeCell ref="A48:E48"/>
    <mergeCell ref="A46:E46"/>
    <mergeCell ref="A47:E47"/>
    <mergeCell ref="A40:E40"/>
    <mergeCell ref="A41:E41"/>
    <mergeCell ref="A42:E42"/>
    <mergeCell ref="A37:E37"/>
    <mergeCell ref="B8:E8"/>
    <mergeCell ref="B20:E20"/>
    <mergeCell ref="A39:E39"/>
    <mergeCell ref="A44:E44"/>
    <mergeCell ref="A45:E45"/>
    <mergeCell ref="A38:E38"/>
  </mergeCells>
  <printOptions horizontalCentered="1" verticalCentered="1"/>
  <pageMargins left="0.75" right="0.75" top="0.56" bottom="0.53" header="0.5" footer="0.5"/>
  <pageSetup fitToHeight="1" fitToWidth="1" horizontalDpi="600" verticalDpi="600" orientation="portrait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60" zoomScaleNormal="60" zoomScalePageLayoutView="0" workbookViewId="0" topLeftCell="A1">
      <selection activeCell="G22" sqref="G22"/>
    </sheetView>
  </sheetViews>
  <sheetFormatPr defaultColWidth="9.140625" defaultRowHeight="12.75"/>
  <cols>
    <col min="1" max="1" width="48.7109375" style="11" customWidth="1"/>
    <col min="2" max="3" width="29.57421875" style="7" customWidth="1"/>
    <col min="4" max="4" width="29.57421875" style="8" customWidth="1"/>
    <col min="5" max="5" width="29.421875" style="7" customWidth="1"/>
    <col min="6" max="6" width="2.8515625" style="0" customWidth="1"/>
    <col min="7" max="7" width="19.28125" style="0" customWidth="1"/>
    <col min="8" max="9" width="10.8515625" style="0" customWidth="1"/>
    <col min="10" max="10" width="11.7109375" style="0" customWidth="1"/>
  </cols>
  <sheetData>
    <row r="1" spans="1:5" ht="12.75">
      <c r="A1" s="22"/>
      <c r="B1" s="21"/>
      <c r="C1" s="21"/>
      <c r="D1" s="13"/>
      <c r="E1" s="21"/>
    </row>
    <row r="2" spans="1:12" ht="34.5">
      <c r="A2" s="23"/>
      <c r="B2" s="12"/>
      <c r="C2" s="12"/>
      <c r="D2" s="13"/>
      <c r="E2" s="15"/>
      <c r="F2" s="1"/>
      <c r="K2" s="1"/>
      <c r="L2" s="1"/>
    </row>
    <row r="3" spans="1:12" ht="18.75" customHeight="1">
      <c r="A3" s="28"/>
      <c r="B3" s="28"/>
      <c r="C3" s="15"/>
      <c r="D3" s="16"/>
      <c r="E3" s="15"/>
      <c r="F3" s="1"/>
      <c r="K3" s="1"/>
      <c r="L3" s="1"/>
    </row>
    <row r="4" spans="1:12" ht="27" customHeight="1">
      <c r="A4" s="28"/>
      <c r="B4" s="28"/>
      <c r="C4" s="15"/>
      <c r="D4" s="13"/>
      <c r="E4" s="15"/>
      <c r="F4" s="1"/>
      <c r="K4" s="1"/>
      <c r="L4" s="1"/>
    </row>
    <row r="5" spans="1:12" ht="55.5" customHeight="1">
      <c r="A5" s="24"/>
      <c r="B5" s="14"/>
      <c r="C5" s="14"/>
      <c r="D5" s="17"/>
      <c r="E5" s="25"/>
      <c r="F5" s="1"/>
      <c r="K5" s="1"/>
      <c r="L5" s="1"/>
    </row>
    <row r="6" spans="1:12" ht="39.75" customHeight="1">
      <c r="A6" s="40" t="s">
        <v>22</v>
      </c>
      <c r="B6" s="32"/>
      <c r="C6" s="32"/>
      <c r="D6" s="33"/>
      <c r="E6" s="34"/>
      <c r="F6" s="1"/>
      <c r="G6" s="6" t="s">
        <v>18</v>
      </c>
      <c r="H6" s="6">
        <v>1000</v>
      </c>
      <c r="I6" s="6"/>
      <c r="J6" s="6"/>
      <c r="K6" s="1"/>
      <c r="L6" s="1"/>
    </row>
    <row r="7" spans="1:12" ht="9.75" customHeight="1">
      <c r="A7" s="66"/>
      <c r="B7" s="67"/>
      <c r="C7" s="67"/>
      <c r="D7" s="68"/>
      <c r="E7" s="69"/>
      <c r="F7" s="1"/>
      <c r="G7" s="6"/>
      <c r="H7" s="6"/>
      <c r="I7" s="6"/>
      <c r="J7" s="6"/>
      <c r="K7" s="1"/>
      <c r="L7" s="1"/>
    </row>
    <row r="8" spans="1:12" ht="23.25" customHeight="1">
      <c r="A8" s="65"/>
      <c r="B8" s="147" t="s">
        <v>23</v>
      </c>
      <c r="C8" s="148"/>
      <c r="D8" s="148"/>
      <c r="E8" s="149"/>
      <c r="F8" s="1"/>
      <c r="G8" s="6" t="s">
        <v>17</v>
      </c>
      <c r="H8" s="6">
        <v>100</v>
      </c>
      <c r="I8" s="6"/>
      <c r="J8" s="6"/>
      <c r="K8" s="1"/>
      <c r="L8" s="1"/>
    </row>
    <row r="9" spans="1:12" ht="30" customHeight="1">
      <c r="A9" s="35" t="s">
        <v>26</v>
      </c>
      <c r="B9" s="36" t="s">
        <v>13</v>
      </c>
      <c r="C9" s="36" t="s">
        <v>1</v>
      </c>
      <c r="D9" s="37" t="s">
        <v>14</v>
      </c>
      <c r="E9" s="37" t="s">
        <v>15</v>
      </c>
      <c r="F9" s="1"/>
      <c r="G9" s="5">
        <v>24</v>
      </c>
      <c r="H9" s="5">
        <v>36</v>
      </c>
      <c r="I9" s="5">
        <v>48</v>
      </c>
      <c r="J9" s="5">
        <v>60</v>
      </c>
      <c r="K9" s="1"/>
      <c r="L9" s="1"/>
    </row>
    <row r="10" spans="1:12" ht="30" customHeight="1">
      <c r="A10" s="38" t="s">
        <v>40</v>
      </c>
      <c r="B10" s="39">
        <f>PMT(G10/12,$G$9,-$H$6,$H$8,1)/1000</f>
        <v>0.041669212191670885</v>
      </c>
      <c r="C10" s="39">
        <f>PMT(H10/12,$H$9,-$H$6,$H$8,1)/1000</f>
        <v>0.02926980413123313</v>
      </c>
      <c r="D10" s="39">
        <f>PMT(I10/12,$I$9,-$H$6,$H$8,1)/1000</f>
        <v>0.02309632740019896</v>
      </c>
      <c r="E10" s="39">
        <f>PMT(J10/12,$J$9,-$H$6,$H$8,1)/1000</f>
        <v>0.019413099159241592</v>
      </c>
      <c r="F10" s="1"/>
      <c r="G10" s="4">
        <f>'Fusion West'!G13+0.0125</f>
        <v>0.0925</v>
      </c>
      <c r="H10" s="4">
        <f>'Fusion West'!H13+0.0125</f>
        <v>0.0925</v>
      </c>
      <c r="I10" s="4">
        <f>'Fusion West'!I13+0.0125</f>
        <v>0.0925</v>
      </c>
      <c r="J10" s="4">
        <f>'Fusion West'!J13+0.0125</f>
        <v>0.0925</v>
      </c>
      <c r="K10" s="1"/>
      <c r="L10" s="1"/>
    </row>
    <row r="11" spans="1:12" ht="30" customHeight="1">
      <c r="A11" s="38" t="s">
        <v>37</v>
      </c>
      <c r="B11" s="39">
        <f>PMT(G11/12,$G$9,-$H$6,$H$8,1)/1000</f>
        <v>0.041554608487598794</v>
      </c>
      <c r="C11" s="39">
        <f>PMT(H11/12,$H$9,-$H$6,$H$8,1)/1000</f>
        <v>0.029151125949326662</v>
      </c>
      <c r="D11" s="39">
        <f>PMT(I11/12,$I$9,-$H$6,$H$8,1)/1000</f>
        <v>0.022974231401033038</v>
      </c>
      <c r="E11" s="39">
        <f>PMT(J11/12,$J$9,-$H$6,$H$8,1)/1000</f>
        <v>0.019287860748107795</v>
      </c>
      <c r="F11" s="1"/>
      <c r="G11" s="4">
        <f>'Fusion West'!G14+0.0125</f>
        <v>0.09</v>
      </c>
      <c r="H11" s="4">
        <f>'Fusion West'!H14+0.0125</f>
        <v>0.09</v>
      </c>
      <c r="I11" s="4">
        <f>'Fusion West'!I14+0.0125</f>
        <v>0.09</v>
      </c>
      <c r="J11" s="4">
        <f>'Fusion West'!J14+0.0125</f>
        <v>0.09</v>
      </c>
      <c r="K11" s="1"/>
      <c r="L11" s="1"/>
    </row>
    <row r="12" spans="1:12" ht="30" customHeight="1">
      <c r="A12" s="38" t="s">
        <v>38</v>
      </c>
      <c r="B12" s="39">
        <f>PMT(G12/12,$G$9,-$H$6,$H$8,1)/1000</f>
        <v>0.04144011001007446</v>
      </c>
      <c r="C12" s="39">
        <f>PMT(H12/12,$H$9,-$H$6,$H$8,1)/1000</f>
        <v>0.02903262692740273</v>
      </c>
      <c r="D12" s="39">
        <f>PMT(I12/12,$I$9,-$H$6,$H$8,1)/1000</f>
        <v>0.02285238762920014</v>
      </c>
      <c r="E12" s="39">
        <f>PMT(J12/12,$J$9,-$H$6,$H$8,1)/1000</f>
        <v>0.019162946286247404</v>
      </c>
      <c r="F12" s="1"/>
      <c r="G12" s="4">
        <f>'Fusion West'!G15+0.0125</f>
        <v>0.0875</v>
      </c>
      <c r="H12" s="4">
        <f>'Fusion West'!H15+0.0125</f>
        <v>0.0875</v>
      </c>
      <c r="I12" s="4">
        <f>'Fusion West'!I15+0.0125</f>
        <v>0.0875</v>
      </c>
      <c r="J12" s="4">
        <f>'Fusion West'!J15+0.0125</f>
        <v>0.0875</v>
      </c>
      <c r="K12" s="1"/>
      <c r="L12" s="1"/>
    </row>
    <row r="13" spans="1:12" ht="30" customHeight="1" thickBot="1">
      <c r="A13" s="60" t="s">
        <v>39</v>
      </c>
      <c r="B13" s="61">
        <f>PMT(G13/12,$G$9,-$H$6,$H$8,1)/1000</f>
        <v>0.04132571689854938</v>
      </c>
      <c r="C13" s="61">
        <f>PMT(H13/12,$H$9,-$H$6,$H$8,1)/1000</f>
        <v>0.0289143073375606</v>
      </c>
      <c r="D13" s="61">
        <f>PMT(I13/12,$I$9,-$H$6,$H$8,1)/1000</f>
        <v>0.022730796547408002</v>
      </c>
      <c r="E13" s="61">
        <f>PMT(J13/12,$J$9,-$H$6,$H$8,1)/1000</f>
        <v>0.019038356502453748</v>
      </c>
      <c r="F13" s="1"/>
      <c r="G13" s="4">
        <f>'Fusion West'!G16+0.0125</f>
        <v>0.08499999999999999</v>
      </c>
      <c r="H13" s="4">
        <f>'Fusion West'!H16+0.0125</f>
        <v>0.08499999999999999</v>
      </c>
      <c r="I13" s="4">
        <f>'Fusion West'!I16+0.0125</f>
        <v>0.08499999999999999</v>
      </c>
      <c r="J13" s="4">
        <f>'Fusion West'!J16+0.0125</f>
        <v>0.08499999999999999</v>
      </c>
      <c r="K13" s="1"/>
      <c r="L13" s="1"/>
    </row>
    <row r="14" spans="1:12" ht="30" customHeight="1" thickTop="1">
      <c r="A14" s="58" t="s">
        <v>10</v>
      </c>
      <c r="B14" s="59" t="s">
        <v>2</v>
      </c>
      <c r="C14" s="59" t="s">
        <v>3</v>
      </c>
      <c r="D14" s="59" t="s">
        <v>4</v>
      </c>
      <c r="E14" s="59" t="s">
        <v>5</v>
      </c>
      <c r="F14" s="1"/>
      <c r="G14" s="6"/>
      <c r="H14" s="6"/>
      <c r="I14" s="6"/>
      <c r="J14" s="6"/>
      <c r="K14" s="1"/>
      <c r="L14" s="1"/>
    </row>
    <row r="15" spans="1:12" ht="6" customHeight="1">
      <c r="A15" s="55" t="s">
        <v>0</v>
      </c>
      <c r="B15" s="56" t="s">
        <v>0</v>
      </c>
      <c r="C15" s="56" t="s">
        <v>0</v>
      </c>
      <c r="D15" s="56"/>
      <c r="E15" s="57"/>
      <c r="F15" s="1"/>
      <c r="K15" s="1"/>
      <c r="L15" s="1"/>
    </row>
    <row r="16" spans="1:12" ht="12.75">
      <c r="A16" s="26"/>
      <c r="B16" s="18"/>
      <c r="C16" s="18"/>
      <c r="D16" s="19"/>
      <c r="E16" s="18"/>
      <c r="F16" s="1"/>
      <c r="K16" s="1"/>
      <c r="L16" s="1"/>
    </row>
    <row r="17" spans="1:12" ht="28.5" customHeight="1">
      <c r="A17" s="26"/>
      <c r="B17" s="18"/>
      <c r="C17" s="18"/>
      <c r="D17" s="19"/>
      <c r="E17" s="18"/>
      <c r="F17" s="1"/>
      <c r="K17" s="1"/>
      <c r="L17" s="1"/>
    </row>
    <row r="18" spans="1:12" ht="38.25" customHeight="1">
      <c r="A18" s="40" t="s">
        <v>25</v>
      </c>
      <c r="B18" s="32"/>
      <c r="C18" s="32"/>
      <c r="D18" s="33"/>
      <c r="E18" s="34"/>
      <c r="F18" s="2"/>
      <c r="G18" s="6" t="s">
        <v>18</v>
      </c>
      <c r="H18" s="6">
        <v>1000</v>
      </c>
      <c r="I18" s="6"/>
      <c r="J18" s="6"/>
      <c r="K18" s="2"/>
      <c r="L18" s="2"/>
    </row>
    <row r="19" spans="1:12" ht="8.25" customHeight="1">
      <c r="A19" s="66"/>
      <c r="B19" s="67"/>
      <c r="C19" s="67"/>
      <c r="D19" s="68"/>
      <c r="E19" s="69"/>
      <c r="F19" s="2"/>
      <c r="G19" s="6"/>
      <c r="H19" s="6"/>
      <c r="I19" s="6"/>
      <c r="J19" s="6"/>
      <c r="K19" s="2"/>
      <c r="L19" s="2"/>
    </row>
    <row r="20" spans="1:12" ht="23.25" customHeight="1">
      <c r="A20" s="65"/>
      <c r="B20" s="147" t="s">
        <v>24</v>
      </c>
      <c r="C20" s="148"/>
      <c r="D20" s="148"/>
      <c r="E20" s="149"/>
      <c r="F20" s="3"/>
      <c r="G20" s="6" t="s">
        <v>17</v>
      </c>
      <c r="H20" s="6">
        <v>0</v>
      </c>
      <c r="I20" s="6"/>
      <c r="J20" s="6"/>
      <c r="K20" s="3"/>
      <c r="L20" s="3"/>
    </row>
    <row r="21" spans="1:12" ht="30" customHeight="1">
      <c r="A21" s="35" t="s">
        <v>26</v>
      </c>
      <c r="B21" s="36" t="s">
        <v>6</v>
      </c>
      <c r="C21" s="36" t="s">
        <v>7</v>
      </c>
      <c r="D21" s="37" t="s">
        <v>8</v>
      </c>
      <c r="E21" s="37" t="s">
        <v>9</v>
      </c>
      <c r="F21" s="1"/>
      <c r="G21" s="5">
        <v>24</v>
      </c>
      <c r="H21" s="5">
        <v>36</v>
      </c>
      <c r="I21" s="5">
        <v>48</v>
      </c>
      <c r="J21" s="5">
        <v>60</v>
      </c>
      <c r="K21" s="1"/>
      <c r="L21" s="1"/>
    </row>
    <row r="22" spans="1:12" ht="30" customHeight="1">
      <c r="A22" s="63" t="s">
        <v>36</v>
      </c>
      <c r="B22" s="39">
        <f>PMT(G22/12,$G$21,-$H$18,$H$20,1)/1000</f>
        <v>0.04555385827756129</v>
      </c>
      <c r="C22" s="39">
        <f>PMT(H22/12,$H$21,-$H$18,$H$20,1)/1000</f>
        <v>0.031781347407141815</v>
      </c>
      <c r="D22" s="39">
        <f>PMT(I22/12,$I$21,-$H$18,$H$20,1)/1000</f>
        <v>0.024925807362648073</v>
      </c>
      <c r="E22" s="39">
        <f>PMT(J22/12,$J$21,-$H$18,$H$20,1)/1000</f>
        <v>0.02083690249827086</v>
      </c>
      <c r="F22" s="1"/>
      <c r="G22" s="4">
        <f aca="true" t="shared" si="0" ref="G22:J25">G10+0.0025</f>
        <v>0.095</v>
      </c>
      <c r="H22" s="4">
        <f t="shared" si="0"/>
        <v>0.095</v>
      </c>
      <c r="I22" s="4">
        <f t="shared" si="0"/>
        <v>0.095</v>
      </c>
      <c r="J22" s="4">
        <f t="shared" si="0"/>
        <v>0.095</v>
      </c>
      <c r="K22" s="1"/>
      <c r="L22" s="1"/>
    </row>
    <row r="23" spans="1:12" ht="30" customHeight="1">
      <c r="A23" s="63" t="s">
        <v>37</v>
      </c>
      <c r="B23" s="39">
        <f>PMT(G23/12,$G$21,-$H$18,$H$20,1)/1000</f>
        <v>0.0454491947192043</v>
      </c>
      <c r="C23" s="39">
        <f>PMT(H23/12,$H$21,-$H$18,$H$20,1)/1000</f>
        <v>0.031672074652051234</v>
      </c>
      <c r="D23" s="39">
        <f>PMT(I23/12,$I$21,-$H$18,$H$20,1)/1000</f>
        <v>0.024812656062013272</v>
      </c>
      <c r="E23" s="39">
        <f>PMT(J23/12,$J$21,-$H$18,$H$20,1)/1000</f>
        <v>0.020720180238727307</v>
      </c>
      <c r="F23" s="1"/>
      <c r="G23" s="4">
        <f t="shared" si="0"/>
        <v>0.0925</v>
      </c>
      <c r="H23" s="4">
        <f t="shared" si="0"/>
        <v>0.0925</v>
      </c>
      <c r="I23" s="4">
        <f t="shared" si="0"/>
        <v>0.0925</v>
      </c>
      <c r="J23" s="4">
        <f t="shared" si="0"/>
        <v>0.0925</v>
      </c>
      <c r="K23" s="1"/>
      <c r="L23" s="1"/>
    </row>
    <row r="24" spans="1:12" ht="30" customHeight="1">
      <c r="A24" s="63" t="s">
        <v>38</v>
      </c>
      <c r="B24" s="39">
        <f>PMT(G24/12,$G$21,-$H$18,$H$20,1)/1000</f>
        <v>0.04534465734905518</v>
      </c>
      <c r="C24" s="39">
        <f>PMT(H24/12,$H$21,-$H$18,$H$20,1)/1000</f>
        <v>0.031563010084308375</v>
      </c>
      <c r="D24" s="39">
        <f>PMT(I24/12,$I$21,-$H$18,$H$20,1)/1000</f>
        <v>0.024699793919537676</v>
      </c>
      <c r="E24" s="39">
        <f>PMT(J24/12,$J$21,-$H$18,$H$20,1)/1000</f>
        <v>0.020603826527398516</v>
      </c>
      <c r="F24" s="1"/>
      <c r="G24" s="4">
        <f t="shared" si="0"/>
        <v>0.09</v>
      </c>
      <c r="H24" s="4">
        <f t="shared" si="0"/>
        <v>0.09</v>
      </c>
      <c r="I24" s="4">
        <f t="shared" si="0"/>
        <v>0.09</v>
      </c>
      <c r="J24" s="4">
        <f t="shared" si="0"/>
        <v>0.09</v>
      </c>
      <c r="K24" s="1"/>
      <c r="L24" s="1"/>
    </row>
    <row r="25" spans="1:12" ht="30" customHeight="1" thickBot="1">
      <c r="A25" s="64" t="s">
        <v>39</v>
      </c>
      <c r="B25" s="61">
        <f>PMT(G25/12,$G$21,-$H$18,$H$20,1)/1000</f>
        <v>0.04524024632855567</v>
      </c>
      <c r="C25" s="61">
        <f>PMT(H25/12,$H$21,-$H$18,$H$20,1)/1000</f>
        <v>0.031454154014475974</v>
      </c>
      <c r="D25" s="61">
        <f>PMT(I25/12,$I$21,-$H$18,$H$20,1)/1000</f>
        <v>0.02458722146091754</v>
      </c>
      <c r="E25" s="61">
        <f>PMT(J25/12,$J$21,-$H$18,$H$20,1)/1000</f>
        <v>0.020487842190970055</v>
      </c>
      <c r="F25" s="1"/>
      <c r="G25" s="4">
        <f t="shared" si="0"/>
        <v>0.0875</v>
      </c>
      <c r="H25" s="4">
        <f t="shared" si="0"/>
        <v>0.0875</v>
      </c>
      <c r="I25" s="4">
        <f t="shared" si="0"/>
        <v>0.0875</v>
      </c>
      <c r="J25" s="4">
        <f t="shared" si="0"/>
        <v>0.0875</v>
      </c>
      <c r="K25" s="1"/>
      <c r="L25" s="1"/>
    </row>
    <row r="26" spans="1:12" ht="30" customHeight="1" thickTop="1">
      <c r="A26" s="62" t="s">
        <v>12</v>
      </c>
      <c r="B26" s="59">
        <v>10</v>
      </c>
      <c r="C26" s="59">
        <v>10</v>
      </c>
      <c r="D26" s="59">
        <v>10</v>
      </c>
      <c r="E26" s="59">
        <v>10</v>
      </c>
      <c r="F26" s="1"/>
      <c r="K26" s="1"/>
      <c r="L26" s="1"/>
    </row>
    <row r="27" spans="1:12" ht="7.5" customHeight="1">
      <c r="A27" s="29"/>
      <c r="B27" s="30"/>
      <c r="C27" s="30"/>
      <c r="D27" s="30"/>
      <c r="E27" s="31"/>
      <c r="F27" s="1"/>
      <c r="K27" s="1"/>
      <c r="L27" s="1"/>
    </row>
    <row r="28" spans="1:12" ht="12.75">
      <c r="A28" s="26"/>
      <c r="B28" s="18"/>
      <c r="C28" s="18"/>
      <c r="D28" s="19"/>
      <c r="E28" s="18"/>
      <c r="F28" s="1"/>
      <c r="K28" s="1"/>
      <c r="L28" s="1"/>
    </row>
    <row r="29" spans="1:12" ht="12.75">
      <c r="A29" s="26"/>
      <c r="B29" s="18"/>
      <c r="C29" s="18"/>
      <c r="D29" s="19"/>
      <c r="E29" s="18"/>
      <c r="F29" s="1"/>
      <c r="K29" s="1"/>
      <c r="L29" s="1"/>
    </row>
    <row r="30" spans="1:12" ht="23.25">
      <c r="A30" s="10"/>
      <c r="B30" s="20"/>
      <c r="C30" s="9"/>
      <c r="D30" s="19"/>
      <c r="E30" s="18"/>
      <c r="F30" s="1"/>
      <c r="K30" s="1"/>
      <c r="L30" s="1"/>
    </row>
    <row r="31" spans="1:12" ht="19.5" customHeight="1">
      <c r="A31" s="41" t="s">
        <v>11</v>
      </c>
      <c r="B31" s="42"/>
      <c r="C31" s="43"/>
      <c r="D31" s="44" t="s">
        <v>19</v>
      </c>
      <c r="E31" s="45"/>
      <c r="F31" s="1"/>
      <c r="K31" s="1"/>
      <c r="L31" s="1"/>
    </row>
    <row r="32" spans="1:12" ht="19.5" customHeight="1">
      <c r="A32" s="46" t="s">
        <v>29</v>
      </c>
      <c r="B32" s="47"/>
      <c r="C32" s="43"/>
      <c r="D32" s="48" t="s">
        <v>20</v>
      </c>
      <c r="E32" s="49" t="s">
        <v>21</v>
      </c>
      <c r="F32" s="1"/>
      <c r="K32" s="1"/>
      <c r="L32" s="1"/>
    </row>
    <row r="33" spans="1:12" ht="19.5" customHeight="1">
      <c r="A33" s="46" t="s">
        <v>30</v>
      </c>
      <c r="B33" s="47"/>
      <c r="C33" s="43"/>
      <c r="D33" s="49" t="s">
        <v>33</v>
      </c>
      <c r="E33" s="50">
        <v>150</v>
      </c>
      <c r="F33" s="1"/>
      <c r="K33" s="1"/>
      <c r="L33" s="1"/>
    </row>
    <row r="34" spans="1:12" ht="19.5" customHeight="1">
      <c r="A34" s="46" t="s">
        <v>31</v>
      </c>
      <c r="B34" s="47"/>
      <c r="C34" s="43"/>
      <c r="D34" s="49" t="s">
        <v>34</v>
      </c>
      <c r="E34" s="50">
        <v>250</v>
      </c>
      <c r="F34" s="1"/>
      <c r="K34" s="1"/>
      <c r="L34" s="1"/>
    </row>
    <row r="35" spans="1:12" ht="19.5" customHeight="1">
      <c r="A35" s="46" t="s">
        <v>32</v>
      </c>
      <c r="B35" s="47"/>
      <c r="C35" s="43"/>
      <c r="D35" s="49" t="s">
        <v>35</v>
      </c>
      <c r="E35" s="50">
        <v>350</v>
      </c>
      <c r="F35" s="1"/>
      <c r="K35" s="1"/>
      <c r="L35" s="1"/>
    </row>
    <row r="36" spans="1:12" ht="25.5" customHeight="1">
      <c r="A36" s="46"/>
      <c r="B36" s="51"/>
      <c r="C36" s="51"/>
      <c r="D36" s="52"/>
      <c r="E36" s="53"/>
      <c r="F36" s="1"/>
      <c r="K36" s="1"/>
      <c r="L36" s="1"/>
    </row>
    <row r="37" spans="1:12" ht="19.5" customHeight="1">
      <c r="A37" s="146" t="s">
        <v>48</v>
      </c>
      <c r="B37" s="146"/>
      <c r="C37" s="146"/>
      <c r="D37" s="146"/>
      <c r="E37" s="146"/>
      <c r="F37" s="1"/>
      <c r="K37" s="1"/>
      <c r="L37" s="1"/>
    </row>
    <row r="38" spans="1:12" ht="19.5" customHeight="1">
      <c r="A38" s="146" t="s">
        <v>28</v>
      </c>
      <c r="B38" s="146"/>
      <c r="C38" s="146"/>
      <c r="D38" s="146"/>
      <c r="E38" s="146"/>
      <c r="F38" s="1"/>
      <c r="K38" s="1"/>
      <c r="L38" s="1"/>
    </row>
    <row r="39" spans="1:12" ht="19.5" customHeight="1">
      <c r="A39" s="150" t="s">
        <v>46</v>
      </c>
      <c r="B39" s="150"/>
      <c r="C39" s="150"/>
      <c r="D39" s="150"/>
      <c r="E39" s="150"/>
      <c r="F39" s="1"/>
      <c r="K39" s="1"/>
      <c r="L39" s="1"/>
    </row>
    <row r="40" spans="1:12" ht="19.5" customHeight="1">
      <c r="A40" s="146" t="s">
        <v>16</v>
      </c>
      <c r="B40" s="146"/>
      <c r="C40" s="146"/>
      <c r="D40" s="146"/>
      <c r="E40" s="146"/>
      <c r="F40" s="1"/>
      <c r="K40" s="1"/>
      <c r="L40" s="1"/>
    </row>
    <row r="41" spans="1:12" ht="19.5" customHeight="1">
      <c r="A41" s="156" t="s">
        <v>27</v>
      </c>
      <c r="B41" s="156"/>
      <c r="C41" s="156"/>
      <c r="D41" s="156"/>
      <c r="E41" s="156"/>
      <c r="F41" s="1"/>
      <c r="K41" s="1"/>
      <c r="L41" s="1"/>
    </row>
    <row r="42" spans="1:12" ht="19.5" customHeight="1">
      <c r="A42" s="156" t="s">
        <v>47</v>
      </c>
      <c r="B42" s="156"/>
      <c r="C42" s="156"/>
      <c r="D42" s="156"/>
      <c r="E42" s="156"/>
      <c r="F42" s="1"/>
      <c r="K42" s="1"/>
      <c r="L42" s="1"/>
    </row>
    <row r="43" spans="1:12" ht="40.5" customHeight="1">
      <c r="A43" s="54"/>
      <c r="B43" s="43"/>
      <c r="C43" s="43"/>
      <c r="D43" s="45"/>
      <c r="E43" s="43"/>
      <c r="F43" s="1"/>
      <c r="K43" s="1"/>
      <c r="L43" s="1"/>
    </row>
    <row r="44" spans="1:12" ht="26.25">
      <c r="A44" s="159" t="s">
        <v>42</v>
      </c>
      <c r="B44" s="159"/>
      <c r="C44" s="159"/>
      <c r="D44" s="159"/>
      <c r="E44" s="159"/>
      <c r="F44" s="1"/>
      <c r="K44" s="1"/>
      <c r="L44" s="1"/>
    </row>
    <row r="45" spans="1:12" ht="25.5" customHeight="1">
      <c r="A45" s="157" t="s">
        <v>44</v>
      </c>
      <c r="B45" s="157"/>
      <c r="C45" s="157"/>
      <c r="D45" s="157"/>
      <c r="E45" s="157"/>
      <c r="F45" s="27"/>
      <c r="K45" s="1"/>
      <c r="L45" s="1"/>
    </row>
    <row r="46" spans="1:12" ht="25.5">
      <c r="A46" s="157" t="s">
        <v>43</v>
      </c>
      <c r="B46" s="157"/>
      <c r="C46" s="157"/>
      <c r="D46" s="157"/>
      <c r="E46" s="157"/>
      <c r="F46" s="1"/>
      <c r="K46" s="1"/>
      <c r="L46" s="1"/>
    </row>
    <row r="47" spans="1:5" ht="25.5">
      <c r="A47" s="157" t="s">
        <v>41</v>
      </c>
      <c r="B47" s="157"/>
      <c r="C47" s="157"/>
      <c r="D47" s="157"/>
      <c r="E47" s="157"/>
    </row>
    <row r="48" spans="1:5" ht="25.5">
      <c r="A48" s="157" t="s">
        <v>45</v>
      </c>
      <c r="B48" s="157"/>
      <c r="C48" s="157"/>
      <c r="D48" s="157"/>
      <c r="E48" s="157"/>
    </row>
    <row r="49" spans="1:5" ht="12.75">
      <c r="A49" s="22"/>
      <c r="B49" s="21"/>
      <c r="C49" s="21"/>
      <c r="D49" s="13"/>
      <c r="E49" s="21"/>
    </row>
    <row r="50" spans="1:5" ht="12.75">
      <c r="A50" s="22"/>
      <c r="B50" s="21"/>
      <c r="C50" s="21"/>
      <c r="D50" s="13"/>
      <c r="E50" s="21"/>
    </row>
    <row r="54" spans="1:5" ht="12.75">
      <c r="A54" s="22"/>
      <c r="B54" s="21"/>
      <c r="C54" s="21"/>
      <c r="D54" s="13"/>
      <c r="E54" s="21"/>
    </row>
    <row r="55" spans="1:5" ht="12.75">
      <c r="A55" s="22"/>
      <c r="B55" s="21"/>
      <c r="C55" s="21"/>
      <c r="D55" s="13"/>
      <c r="E55" s="21"/>
    </row>
    <row r="56" spans="1:5" ht="12.75">
      <c r="A56" s="22"/>
      <c r="B56" s="21"/>
      <c r="C56" s="21"/>
      <c r="D56" s="13"/>
      <c r="E56" s="21"/>
    </row>
    <row r="57" spans="1:5" ht="12.75">
      <c r="A57" s="22"/>
      <c r="B57" s="21"/>
      <c r="C57" s="21"/>
      <c r="D57" s="13"/>
      <c r="E57" s="21"/>
    </row>
    <row r="58" spans="1:5" ht="12.75">
      <c r="A58" s="22"/>
      <c r="B58" s="21"/>
      <c r="C58" s="21"/>
      <c r="D58" s="13"/>
      <c r="E58" s="21"/>
    </row>
  </sheetData>
  <sheetProtection/>
  <mergeCells count="13">
    <mergeCell ref="A37:E37"/>
    <mergeCell ref="B8:E8"/>
    <mergeCell ref="B20:E20"/>
    <mergeCell ref="A39:E39"/>
    <mergeCell ref="A44:E44"/>
    <mergeCell ref="A45:E45"/>
    <mergeCell ref="A38:E38"/>
    <mergeCell ref="A48:E48"/>
    <mergeCell ref="A46:E46"/>
    <mergeCell ref="A47:E47"/>
    <mergeCell ref="A40:E40"/>
    <mergeCell ref="A41:E41"/>
    <mergeCell ref="A42:E42"/>
  </mergeCells>
  <printOptions horizontalCentered="1" verticalCentered="1"/>
  <pageMargins left="0.75" right="0.75" top="0.56" bottom="0.53" header="0.5" footer="0.5"/>
  <pageSetup fitToHeight="1" fitToWidth="1" horizontalDpi="600" verticalDpi="600" orientation="portrait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60" zoomScaleNormal="60" zoomScalePageLayoutView="0" workbookViewId="0" topLeftCell="A1">
      <selection activeCell="D5" sqref="D5"/>
    </sheetView>
  </sheetViews>
  <sheetFormatPr defaultColWidth="9.140625" defaultRowHeight="12.75"/>
  <cols>
    <col min="1" max="1" width="48.7109375" style="11" customWidth="1"/>
    <col min="2" max="3" width="29.57421875" style="7" customWidth="1"/>
    <col min="4" max="4" width="29.57421875" style="8" customWidth="1"/>
    <col min="5" max="5" width="29.421875" style="7" customWidth="1"/>
    <col min="6" max="6" width="2.8515625" style="0" customWidth="1"/>
    <col min="7" max="7" width="19.28125" style="0" customWidth="1"/>
    <col min="8" max="9" width="10.8515625" style="0" customWidth="1"/>
    <col min="10" max="10" width="11.7109375" style="0" customWidth="1"/>
  </cols>
  <sheetData>
    <row r="1" spans="1:5" ht="12.75">
      <c r="A1" s="22"/>
      <c r="B1" s="21"/>
      <c r="C1" s="21"/>
      <c r="D1" s="13"/>
      <c r="E1" s="21"/>
    </row>
    <row r="2" spans="1:12" ht="34.5">
      <c r="A2" s="23"/>
      <c r="B2" s="12"/>
      <c r="C2" s="12"/>
      <c r="D2" s="13"/>
      <c r="E2" s="15"/>
      <c r="F2" s="1"/>
      <c r="K2" s="1"/>
      <c r="L2" s="1"/>
    </row>
    <row r="3" spans="1:12" ht="18.75" customHeight="1">
      <c r="A3" s="28"/>
      <c r="B3" s="28"/>
      <c r="C3" s="15"/>
      <c r="D3" s="16"/>
      <c r="E3" s="15"/>
      <c r="F3" s="1"/>
      <c r="K3" s="1"/>
      <c r="L3" s="1"/>
    </row>
    <row r="4" spans="1:12" ht="27" customHeight="1">
      <c r="A4" s="28"/>
      <c r="B4" s="28"/>
      <c r="C4" s="15"/>
      <c r="D4" s="13"/>
      <c r="E4" s="15"/>
      <c r="F4" s="1"/>
      <c r="K4" s="1"/>
      <c r="L4" s="1"/>
    </row>
    <row r="5" spans="1:12" ht="55.5" customHeight="1">
      <c r="A5" s="24"/>
      <c r="B5" s="14"/>
      <c r="C5" s="14"/>
      <c r="D5" s="17"/>
      <c r="E5" s="25"/>
      <c r="F5" s="1"/>
      <c r="K5" s="1"/>
      <c r="L5" s="1"/>
    </row>
    <row r="6" spans="1:12" ht="39.75" customHeight="1">
      <c r="A6" s="40" t="s">
        <v>22</v>
      </c>
      <c r="B6" s="32"/>
      <c r="C6" s="32"/>
      <c r="D6" s="33"/>
      <c r="E6" s="34"/>
      <c r="F6" s="1"/>
      <c r="G6" s="6" t="s">
        <v>18</v>
      </c>
      <c r="H6" s="6">
        <v>1000</v>
      </c>
      <c r="I6" s="6"/>
      <c r="J6" s="6"/>
      <c r="K6" s="1"/>
      <c r="L6" s="1"/>
    </row>
    <row r="7" spans="1:12" ht="9.75" customHeight="1">
      <c r="A7" s="66"/>
      <c r="B7" s="67"/>
      <c r="C7" s="67"/>
      <c r="D7" s="68"/>
      <c r="E7" s="69"/>
      <c r="F7" s="1"/>
      <c r="G7" s="6"/>
      <c r="H7" s="6"/>
      <c r="I7" s="6"/>
      <c r="J7" s="6"/>
      <c r="K7" s="1"/>
      <c r="L7" s="1"/>
    </row>
    <row r="8" spans="1:12" ht="23.25" customHeight="1">
      <c r="A8" s="65"/>
      <c r="B8" s="147" t="s">
        <v>23</v>
      </c>
      <c r="C8" s="148"/>
      <c r="D8" s="148"/>
      <c r="E8" s="149"/>
      <c r="F8" s="1"/>
      <c r="G8" s="6" t="s">
        <v>17</v>
      </c>
      <c r="H8" s="6">
        <v>100</v>
      </c>
      <c r="I8" s="6"/>
      <c r="J8" s="6"/>
      <c r="K8" s="1"/>
      <c r="L8" s="1"/>
    </row>
    <row r="9" spans="1:12" ht="30" customHeight="1">
      <c r="A9" s="35" t="s">
        <v>26</v>
      </c>
      <c r="B9" s="36" t="s">
        <v>13</v>
      </c>
      <c r="C9" s="36" t="s">
        <v>1</v>
      </c>
      <c r="D9" s="37" t="s">
        <v>14</v>
      </c>
      <c r="E9" s="37" t="s">
        <v>15</v>
      </c>
      <c r="F9" s="1"/>
      <c r="G9" s="5">
        <v>24</v>
      </c>
      <c r="H9" s="5">
        <v>36</v>
      </c>
      <c r="I9" s="5">
        <v>48</v>
      </c>
      <c r="J9" s="5">
        <v>60</v>
      </c>
      <c r="K9" s="1"/>
      <c r="L9" s="1"/>
    </row>
    <row r="10" spans="1:12" ht="30" customHeight="1">
      <c r="A10" s="38" t="s">
        <v>40</v>
      </c>
      <c r="B10" s="39">
        <f>PMT(G10/12,$G$9,-$H$6,$H$8,1)/1000</f>
        <v>0.04212867646406011</v>
      </c>
      <c r="C10" s="39">
        <f>PMT(H10/12,$H$9,-$H$6,$H$8,1)/1000</f>
        <v>0.029746302941868114</v>
      </c>
      <c r="D10" s="39">
        <f>PMT(I10/12,$I$9,-$H$6,$H$8,1)/1000</f>
        <v>0.02358722423620992</v>
      </c>
      <c r="E10" s="39">
        <f>PMT(J10/12,$J$9,-$H$6,$H$8,1)/1000</f>
        <v>0.01991727737355621</v>
      </c>
      <c r="F10" s="1"/>
      <c r="G10" s="4">
        <f>'Fusion West'!G13+0.0225</f>
        <v>0.10250000000000001</v>
      </c>
      <c r="H10" s="4">
        <f>'Fusion West'!H13+0.0225</f>
        <v>0.10250000000000001</v>
      </c>
      <c r="I10" s="4">
        <f>'Fusion West'!I13+0.0225</f>
        <v>0.10250000000000001</v>
      </c>
      <c r="J10" s="4">
        <f>'Fusion West'!J13+0.0225</f>
        <v>0.10250000000000001</v>
      </c>
      <c r="K10" s="1"/>
      <c r="L10" s="1"/>
    </row>
    <row r="11" spans="1:12" ht="30" customHeight="1">
      <c r="A11" s="38" t="s">
        <v>37</v>
      </c>
      <c r="B11" s="39">
        <f>PMT(G11/12,$G$9,-$H$6,$H$8,1)/1000</f>
        <v>0.042013653259932095</v>
      </c>
      <c r="C11" s="39">
        <f>PMT(H11/12,$H$9,-$H$6,$H$8,1)/1000</f>
        <v>0.02962691088375577</v>
      </c>
      <c r="D11" s="39">
        <f>PMT(I11/12,$I$9,-$H$6,$H$8,1)/1000</f>
        <v>0.023464124057460303</v>
      </c>
      <c r="E11" s="39">
        <f>PMT(J11/12,$J$9,-$H$6,$H$8,1)/1000</f>
        <v>0.01979075065137995</v>
      </c>
      <c r="F11" s="1"/>
      <c r="G11" s="4">
        <f>'Fusion West'!G14+0.0225</f>
        <v>0.1</v>
      </c>
      <c r="H11" s="4">
        <f>'Fusion West'!H14+0.0225</f>
        <v>0.1</v>
      </c>
      <c r="I11" s="4">
        <f>'Fusion West'!I14+0.0225</f>
        <v>0.1</v>
      </c>
      <c r="J11" s="4">
        <f>'Fusion West'!J14+0.0225</f>
        <v>0.1</v>
      </c>
      <c r="K11" s="1"/>
      <c r="L11" s="1"/>
    </row>
    <row r="12" spans="1:12" ht="30" customHeight="1">
      <c r="A12" s="38" t="s">
        <v>38</v>
      </c>
      <c r="B12" s="39">
        <f>PMT(G12/12,$G$9,-$H$6,$H$8,1)/1000</f>
        <v>0.04189873471874128</v>
      </c>
      <c r="C12" s="39">
        <f>PMT(H12/12,$H$9,-$H$6,$H$8,1)/1000</f>
        <v>0.02950769687588721</v>
      </c>
      <c r="D12" s="39">
        <f>PMT(I12/12,$I$9,-$H$6,$H$8,1)/1000</f>
        <v>0.02334127420395065</v>
      </c>
      <c r="E12" s="39">
        <f>PMT(J12/12,$J$9,-$H$6,$H$8,1)/1000</f>
        <v>0.01966454486442693</v>
      </c>
      <c r="F12" s="1"/>
      <c r="G12" s="4">
        <f>'Fusion West'!G15+0.0225</f>
        <v>0.0975</v>
      </c>
      <c r="H12" s="4">
        <f>'Fusion West'!H15+0.0225</f>
        <v>0.0975</v>
      </c>
      <c r="I12" s="4">
        <f>'Fusion West'!I15+0.0225</f>
        <v>0.0975</v>
      </c>
      <c r="J12" s="4">
        <f>'Fusion West'!J15+0.0225</f>
        <v>0.0975</v>
      </c>
      <c r="K12" s="1"/>
      <c r="L12" s="1"/>
    </row>
    <row r="13" spans="1:12" ht="30" customHeight="1" thickBot="1">
      <c r="A13" s="60" t="s">
        <v>39</v>
      </c>
      <c r="B13" s="61">
        <f>PMT(G13/12,$G$9,-$H$6,$H$8,1)/1000</f>
        <v>0.041783920982256584</v>
      </c>
      <c r="C13" s="61">
        <f>PMT(H13/12,$H$9,-$H$6,$H$8,1)/1000</f>
        <v>0.029388661198879056</v>
      </c>
      <c r="D13" s="61">
        <f>PMT(I13/12,$I$9,-$H$6,$H$8,1)/1000</f>
        <v>0.02321867515883469</v>
      </c>
      <c r="E13" s="61">
        <f>PMT(J13/12,$J$9,-$H$6,$H$8,1)/1000</f>
        <v>0.019538660780895202</v>
      </c>
      <c r="F13" s="1"/>
      <c r="G13" s="4">
        <f>'Fusion West'!G16+0.0225</f>
        <v>0.095</v>
      </c>
      <c r="H13" s="4">
        <f>'Fusion West'!H16+0.0225</f>
        <v>0.095</v>
      </c>
      <c r="I13" s="4">
        <f>'Fusion West'!I16+0.0225</f>
        <v>0.095</v>
      </c>
      <c r="J13" s="4">
        <f>'Fusion West'!J16+0.0225</f>
        <v>0.095</v>
      </c>
      <c r="K13" s="1"/>
      <c r="L13" s="1"/>
    </row>
    <row r="14" spans="1:12" ht="30" customHeight="1" thickTop="1">
      <c r="A14" s="58" t="s">
        <v>10</v>
      </c>
      <c r="B14" s="59" t="s">
        <v>2</v>
      </c>
      <c r="C14" s="59" t="s">
        <v>3</v>
      </c>
      <c r="D14" s="59" t="s">
        <v>4</v>
      </c>
      <c r="E14" s="59" t="s">
        <v>5</v>
      </c>
      <c r="F14" s="1"/>
      <c r="G14" s="6"/>
      <c r="H14" s="6"/>
      <c r="I14" s="6"/>
      <c r="J14" s="6"/>
      <c r="K14" s="1"/>
      <c r="L14" s="1"/>
    </row>
    <row r="15" spans="1:12" ht="6" customHeight="1">
      <c r="A15" s="55" t="s">
        <v>0</v>
      </c>
      <c r="B15" s="56" t="s">
        <v>0</v>
      </c>
      <c r="C15" s="56" t="s">
        <v>0</v>
      </c>
      <c r="D15" s="56"/>
      <c r="E15" s="57"/>
      <c r="F15" s="1"/>
      <c r="K15" s="1"/>
      <c r="L15" s="1"/>
    </row>
    <row r="16" spans="1:12" ht="12.75">
      <c r="A16" s="26"/>
      <c r="B16" s="18"/>
      <c r="C16" s="18"/>
      <c r="D16" s="19"/>
      <c r="E16" s="18"/>
      <c r="F16" s="1"/>
      <c r="K16" s="1"/>
      <c r="L16" s="1"/>
    </row>
    <row r="17" spans="1:12" ht="28.5" customHeight="1">
      <c r="A17" s="26"/>
      <c r="B17" s="18"/>
      <c r="C17" s="18"/>
      <c r="D17" s="19"/>
      <c r="E17" s="18"/>
      <c r="F17" s="1"/>
      <c r="K17" s="1"/>
      <c r="L17" s="1"/>
    </row>
    <row r="18" spans="1:12" ht="38.25" customHeight="1">
      <c r="A18" s="40" t="s">
        <v>25</v>
      </c>
      <c r="B18" s="32"/>
      <c r="C18" s="32"/>
      <c r="D18" s="33"/>
      <c r="E18" s="34"/>
      <c r="F18" s="2"/>
      <c r="G18" s="6" t="s">
        <v>18</v>
      </c>
      <c r="H18" s="6">
        <v>1000</v>
      </c>
      <c r="I18" s="6"/>
      <c r="J18" s="6"/>
      <c r="K18" s="2"/>
      <c r="L18" s="2"/>
    </row>
    <row r="19" spans="1:12" ht="8.25" customHeight="1">
      <c r="A19" s="66"/>
      <c r="B19" s="67"/>
      <c r="C19" s="67"/>
      <c r="D19" s="68"/>
      <c r="E19" s="69"/>
      <c r="F19" s="2"/>
      <c r="G19" s="6"/>
      <c r="H19" s="6"/>
      <c r="I19" s="6"/>
      <c r="J19" s="6"/>
      <c r="K19" s="2"/>
      <c r="L19" s="2"/>
    </row>
    <row r="20" spans="1:12" ht="23.25" customHeight="1">
      <c r="A20" s="65"/>
      <c r="B20" s="147" t="s">
        <v>24</v>
      </c>
      <c r="C20" s="148"/>
      <c r="D20" s="148"/>
      <c r="E20" s="149"/>
      <c r="F20" s="3"/>
      <c r="G20" s="6" t="s">
        <v>17</v>
      </c>
      <c r="H20" s="6">
        <v>0</v>
      </c>
      <c r="I20" s="6"/>
      <c r="J20" s="6"/>
      <c r="K20" s="3"/>
      <c r="L20" s="3"/>
    </row>
    <row r="21" spans="1:12" ht="30" customHeight="1">
      <c r="A21" s="35" t="s">
        <v>26</v>
      </c>
      <c r="B21" s="36" t="s">
        <v>6</v>
      </c>
      <c r="C21" s="36" t="s">
        <v>7</v>
      </c>
      <c r="D21" s="37" t="s">
        <v>8</v>
      </c>
      <c r="E21" s="37" t="s">
        <v>9</v>
      </c>
      <c r="F21" s="1"/>
      <c r="G21" s="5">
        <v>24</v>
      </c>
      <c r="H21" s="5">
        <v>36</v>
      </c>
      <c r="I21" s="5">
        <v>48</v>
      </c>
      <c r="J21" s="5">
        <v>60</v>
      </c>
      <c r="K21" s="1"/>
      <c r="L21" s="1"/>
    </row>
    <row r="22" spans="1:12" ht="30" customHeight="1">
      <c r="A22" s="63" t="s">
        <v>36</v>
      </c>
      <c r="B22" s="39">
        <f>PMT(G22/12,$G$21,-$H$18,$H$20,1)/1000</f>
        <v>0.04597377114188019</v>
      </c>
      <c r="C22" s="39">
        <f>PMT(H22/12,$H$21,-$H$18,$H$20,1)/1000</f>
        <v>0.03222051400712459</v>
      </c>
      <c r="D22" s="39">
        <f>PMT(I22/12,$I$21,-$H$18,$H$20,1)/1000</f>
        <v>0.025381293434353445</v>
      </c>
      <c r="E22" s="39">
        <f>PMT(J22/12,$J$21,-$H$18,$H$20,1)/1000</f>
        <v>0.021307460102223008</v>
      </c>
      <c r="F22" s="1"/>
      <c r="G22" s="4">
        <f aca="true" t="shared" si="0" ref="G22:J25">G10+0.0025</f>
        <v>0.10500000000000001</v>
      </c>
      <c r="H22" s="4">
        <f t="shared" si="0"/>
        <v>0.10500000000000001</v>
      </c>
      <c r="I22" s="4">
        <f t="shared" si="0"/>
        <v>0.10500000000000001</v>
      </c>
      <c r="J22" s="4">
        <f t="shared" si="0"/>
        <v>0.10500000000000001</v>
      </c>
      <c r="K22" s="1"/>
      <c r="L22" s="1"/>
    </row>
    <row r="23" spans="1:12" ht="30" customHeight="1">
      <c r="A23" s="63" t="s">
        <v>37</v>
      </c>
      <c r="B23" s="39">
        <f>PMT(G23/12,$G$21,-$H$18,$H$20,1)/1000</f>
        <v>0.045868604457874856</v>
      </c>
      <c r="C23" s="39">
        <f>PMT(H23/12,$H$21,-$H$18,$H$20,1)/1000</f>
        <v>0.03211041165543931</v>
      </c>
      <c r="D23" s="39">
        <f>PMT(I23/12,$I$21,-$H$18,$H$20,1)/1000</f>
        <v>0.025266990871374653</v>
      </c>
      <c r="E23" s="39">
        <f>PMT(J23/12,$J$21,-$H$18,$H$20,1)/1000</f>
        <v>0.021189272135092755</v>
      </c>
      <c r="F23" s="1"/>
      <c r="G23" s="4">
        <f t="shared" si="0"/>
        <v>0.10250000000000001</v>
      </c>
      <c r="H23" s="4">
        <f t="shared" si="0"/>
        <v>0.10250000000000001</v>
      </c>
      <c r="I23" s="4">
        <f t="shared" si="0"/>
        <v>0.10250000000000001</v>
      </c>
      <c r="J23" s="4">
        <f t="shared" si="0"/>
        <v>0.10250000000000001</v>
      </c>
      <c r="K23" s="1"/>
      <c r="L23" s="1"/>
    </row>
    <row r="24" spans="1:12" ht="30" customHeight="1">
      <c r="A24" s="63" t="s">
        <v>38</v>
      </c>
      <c r="B24" s="39">
        <f>PMT(G24/12,$G$21,-$H$18,$H$20,1)/1000</f>
        <v>0.045763563309933725</v>
      </c>
      <c r="C24" s="39">
        <f>PMT(H24/12,$H$21,-$H$18,$H$20,1)/1000</f>
        <v>0.032000516225293374</v>
      </c>
      <c r="D24" s="39">
        <f>PMT(I24/12,$I$21,-$H$18,$H$20,1)/1000</f>
        <v>0.025152975307187297</v>
      </c>
      <c r="E24" s="39">
        <f>PMT(J24/12,$J$21,-$H$18,$H$20,1)/1000</f>
        <v>0.021071449300431346</v>
      </c>
      <c r="F24" s="1"/>
      <c r="G24" s="4">
        <f t="shared" si="0"/>
        <v>0.1</v>
      </c>
      <c r="H24" s="4">
        <f t="shared" si="0"/>
        <v>0.1</v>
      </c>
      <c r="I24" s="4">
        <f t="shared" si="0"/>
        <v>0.1</v>
      </c>
      <c r="J24" s="4">
        <f t="shared" si="0"/>
        <v>0.1</v>
      </c>
      <c r="K24" s="1"/>
      <c r="L24" s="1"/>
    </row>
    <row r="25" spans="1:12" ht="30" customHeight="1" thickBot="1">
      <c r="A25" s="64" t="s">
        <v>39</v>
      </c>
      <c r="B25" s="61">
        <f>PMT(G25/12,$G$21,-$H$18,$H$20,1)/1000</f>
        <v>0.04565864786204428</v>
      </c>
      <c r="C25" s="61">
        <f>PMT(H25/12,$H$21,-$H$18,$H$20,1)/1000</f>
        <v>0.03189082803665087</v>
      </c>
      <c r="D25" s="61">
        <f>PMT(I25/12,$I$21,-$H$18,$H$20,1)/1000</f>
        <v>0.025039247290054693</v>
      </c>
      <c r="E25" s="61">
        <f>PMT(J25/12,$J$21,-$H$18,$H$20,1)/1000</f>
        <v>0.02095399246836167</v>
      </c>
      <c r="F25" s="1"/>
      <c r="G25" s="4">
        <f t="shared" si="0"/>
        <v>0.0975</v>
      </c>
      <c r="H25" s="4">
        <f t="shared" si="0"/>
        <v>0.0975</v>
      </c>
      <c r="I25" s="4">
        <f t="shared" si="0"/>
        <v>0.0975</v>
      </c>
      <c r="J25" s="4">
        <f t="shared" si="0"/>
        <v>0.0975</v>
      </c>
      <c r="K25" s="1"/>
      <c r="L25" s="1"/>
    </row>
    <row r="26" spans="1:12" ht="30" customHeight="1" thickTop="1">
      <c r="A26" s="62" t="s">
        <v>12</v>
      </c>
      <c r="B26" s="59">
        <v>10</v>
      </c>
      <c r="C26" s="59">
        <v>10</v>
      </c>
      <c r="D26" s="59">
        <v>10</v>
      </c>
      <c r="E26" s="59">
        <v>10</v>
      </c>
      <c r="F26" s="1"/>
      <c r="K26" s="1"/>
      <c r="L26" s="1"/>
    </row>
    <row r="27" spans="1:12" ht="7.5" customHeight="1">
      <c r="A27" s="29"/>
      <c r="B27" s="30"/>
      <c r="C27" s="30"/>
      <c r="D27" s="30"/>
      <c r="E27" s="31"/>
      <c r="F27" s="1"/>
      <c r="K27" s="1"/>
      <c r="L27" s="1"/>
    </row>
    <row r="28" spans="1:12" ht="12.75">
      <c r="A28" s="26"/>
      <c r="B28" s="18"/>
      <c r="C28" s="18"/>
      <c r="D28" s="19"/>
      <c r="E28" s="18"/>
      <c r="F28" s="1"/>
      <c r="K28" s="1"/>
      <c r="L28" s="1"/>
    </row>
    <row r="29" spans="1:12" ht="12.75">
      <c r="A29" s="26"/>
      <c r="B29" s="18"/>
      <c r="C29" s="18"/>
      <c r="D29" s="19"/>
      <c r="E29" s="18"/>
      <c r="F29" s="1"/>
      <c r="K29" s="1"/>
      <c r="L29" s="1"/>
    </row>
    <row r="30" spans="1:12" ht="23.25">
      <c r="A30" s="10"/>
      <c r="B30" s="20"/>
      <c r="C30" s="9"/>
      <c r="D30" s="19"/>
      <c r="E30" s="18"/>
      <c r="F30" s="1"/>
      <c r="K30" s="1"/>
      <c r="L30" s="1"/>
    </row>
    <row r="31" spans="1:12" ht="19.5" customHeight="1">
      <c r="A31" s="41" t="s">
        <v>11</v>
      </c>
      <c r="B31" s="42"/>
      <c r="C31" s="43"/>
      <c r="D31" s="44" t="s">
        <v>19</v>
      </c>
      <c r="E31" s="45"/>
      <c r="F31" s="1"/>
      <c r="K31" s="1"/>
      <c r="L31" s="1"/>
    </row>
    <row r="32" spans="1:12" ht="19.5" customHeight="1">
      <c r="A32" s="46" t="s">
        <v>29</v>
      </c>
      <c r="B32" s="47"/>
      <c r="C32" s="43"/>
      <c r="D32" s="48" t="s">
        <v>20</v>
      </c>
      <c r="E32" s="49" t="s">
        <v>21</v>
      </c>
      <c r="F32" s="1"/>
      <c r="K32" s="1"/>
      <c r="L32" s="1"/>
    </row>
    <row r="33" spans="1:12" ht="19.5" customHeight="1">
      <c r="A33" s="46" t="s">
        <v>30</v>
      </c>
      <c r="B33" s="47"/>
      <c r="C33" s="43"/>
      <c r="D33" s="49" t="s">
        <v>33</v>
      </c>
      <c r="E33" s="50">
        <v>150</v>
      </c>
      <c r="F33" s="1"/>
      <c r="K33" s="1"/>
      <c r="L33" s="1"/>
    </row>
    <row r="34" spans="1:12" ht="19.5" customHeight="1">
      <c r="A34" s="46" t="s">
        <v>31</v>
      </c>
      <c r="B34" s="47"/>
      <c r="C34" s="43"/>
      <c r="D34" s="49" t="s">
        <v>34</v>
      </c>
      <c r="E34" s="50">
        <v>250</v>
      </c>
      <c r="F34" s="1"/>
      <c r="K34" s="1"/>
      <c r="L34" s="1"/>
    </row>
    <row r="35" spans="1:12" ht="19.5" customHeight="1">
      <c r="A35" s="46" t="s">
        <v>32</v>
      </c>
      <c r="B35" s="47"/>
      <c r="C35" s="43"/>
      <c r="D35" s="49" t="s">
        <v>35</v>
      </c>
      <c r="E35" s="50">
        <v>350</v>
      </c>
      <c r="F35" s="1"/>
      <c r="K35" s="1"/>
      <c r="L35" s="1"/>
    </row>
    <row r="36" spans="1:12" ht="25.5" customHeight="1">
      <c r="A36" s="46"/>
      <c r="B36" s="51"/>
      <c r="C36" s="51"/>
      <c r="D36" s="52"/>
      <c r="E36" s="53"/>
      <c r="F36" s="1"/>
      <c r="K36" s="1"/>
      <c r="L36" s="1"/>
    </row>
    <row r="37" spans="1:12" ht="19.5" customHeight="1">
      <c r="A37" s="146" t="s">
        <v>48</v>
      </c>
      <c r="B37" s="146"/>
      <c r="C37" s="146"/>
      <c r="D37" s="146"/>
      <c r="E37" s="146"/>
      <c r="F37" s="1"/>
      <c r="K37" s="1"/>
      <c r="L37" s="1"/>
    </row>
    <row r="38" spans="1:12" ht="19.5" customHeight="1">
      <c r="A38" s="146" t="s">
        <v>28</v>
      </c>
      <c r="B38" s="146"/>
      <c r="C38" s="146"/>
      <c r="D38" s="146"/>
      <c r="E38" s="146"/>
      <c r="F38" s="1"/>
      <c r="K38" s="1"/>
      <c r="L38" s="1"/>
    </row>
    <row r="39" spans="1:12" ht="19.5" customHeight="1">
      <c r="A39" s="150" t="s">
        <v>46</v>
      </c>
      <c r="B39" s="150"/>
      <c r="C39" s="150"/>
      <c r="D39" s="150"/>
      <c r="E39" s="150"/>
      <c r="F39" s="1"/>
      <c r="K39" s="1"/>
      <c r="L39" s="1"/>
    </row>
    <row r="40" spans="1:12" ht="19.5" customHeight="1">
      <c r="A40" s="146" t="s">
        <v>16</v>
      </c>
      <c r="B40" s="146"/>
      <c r="C40" s="146"/>
      <c r="D40" s="146"/>
      <c r="E40" s="146"/>
      <c r="F40" s="1"/>
      <c r="K40" s="1"/>
      <c r="L40" s="1"/>
    </row>
    <row r="41" spans="1:12" ht="19.5" customHeight="1">
      <c r="A41" s="156" t="s">
        <v>27</v>
      </c>
      <c r="B41" s="156"/>
      <c r="C41" s="156"/>
      <c r="D41" s="156"/>
      <c r="E41" s="156"/>
      <c r="F41" s="1"/>
      <c r="K41" s="1"/>
      <c r="L41" s="1"/>
    </row>
    <row r="42" spans="1:12" ht="19.5" customHeight="1">
      <c r="A42" s="156" t="s">
        <v>47</v>
      </c>
      <c r="B42" s="156"/>
      <c r="C42" s="156"/>
      <c r="D42" s="156"/>
      <c r="E42" s="156"/>
      <c r="F42" s="1"/>
      <c r="K42" s="1"/>
      <c r="L42" s="1"/>
    </row>
    <row r="43" spans="1:12" ht="40.5" customHeight="1">
      <c r="A43" s="54"/>
      <c r="B43" s="43"/>
      <c r="C43" s="43"/>
      <c r="D43" s="45"/>
      <c r="E43" s="43"/>
      <c r="F43" s="1"/>
      <c r="K43" s="1"/>
      <c r="L43" s="1"/>
    </row>
    <row r="44" spans="1:12" ht="26.25">
      <c r="A44" s="159" t="s">
        <v>42</v>
      </c>
      <c r="B44" s="159"/>
      <c r="C44" s="159"/>
      <c r="D44" s="159"/>
      <c r="E44" s="159"/>
      <c r="F44" s="1"/>
      <c r="K44" s="1"/>
      <c r="L44" s="1"/>
    </row>
    <row r="45" spans="1:12" ht="25.5" customHeight="1">
      <c r="A45" s="157" t="s">
        <v>44</v>
      </c>
      <c r="B45" s="157"/>
      <c r="C45" s="157"/>
      <c r="D45" s="157"/>
      <c r="E45" s="157"/>
      <c r="F45" s="27"/>
      <c r="K45" s="1"/>
      <c r="L45" s="1"/>
    </row>
    <row r="46" spans="1:12" ht="25.5">
      <c r="A46" s="157" t="s">
        <v>43</v>
      </c>
      <c r="B46" s="157"/>
      <c r="C46" s="157"/>
      <c r="D46" s="157"/>
      <c r="E46" s="157"/>
      <c r="F46" s="1"/>
      <c r="K46" s="1"/>
      <c r="L46" s="1"/>
    </row>
    <row r="47" spans="1:5" ht="25.5">
      <c r="A47" s="157" t="s">
        <v>41</v>
      </c>
      <c r="B47" s="157"/>
      <c r="C47" s="157"/>
      <c r="D47" s="157"/>
      <c r="E47" s="157"/>
    </row>
    <row r="48" spans="1:5" ht="25.5">
      <c r="A48" s="157" t="s">
        <v>45</v>
      </c>
      <c r="B48" s="157"/>
      <c r="C48" s="157"/>
      <c r="D48" s="157"/>
      <c r="E48" s="157"/>
    </row>
    <row r="49" spans="1:5" ht="12.75">
      <c r="A49" s="22"/>
      <c r="B49" s="21"/>
      <c r="C49" s="21"/>
      <c r="D49" s="13"/>
      <c r="E49" s="21"/>
    </row>
    <row r="50" spans="1:5" ht="12.75">
      <c r="A50" s="22"/>
      <c r="B50" s="21"/>
      <c r="C50" s="21"/>
      <c r="D50" s="13"/>
      <c r="E50" s="21"/>
    </row>
    <row r="54" spans="1:5" ht="12.75">
      <c r="A54" s="22"/>
      <c r="B54" s="21"/>
      <c r="C54" s="21"/>
      <c r="D54" s="13"/>
      <c r="E54" s="21"/>
    </row>
    <row r="55" spans="1:5" ht="12.75">
      <c r="A55" s="22"/>
      <c r="B55" s="21"/>
      <c r="C55" s="21"/>
      <c r="D55" s="13"/>
      <c r="E55" s="21"/>
    </row>
    <row r="56" spans="1:5" ht="12.75">
      <c r="A56" s="22"/>
      <c r="B56" s="21"/>
      <c r="C56" s="21"/>
      <c r="D56" s="13"/>
      <c r="E56" s="21"/>
    </row>
    <row r="57" spans="1:5" ht="12.75">
      <c r="A57" s="22"/>
      <c r="B57" s="21"/>
      <c r="C57" s="21"/>
      <c r="D57" s="13"/>
      <c r="E57" s="21"/>
    </row>
    <row r="58" spans="1:5" ht="12.75">
      <c r="A58" s="22"/>
      <c r="B58" s="21"/>
      <c r="C58" s="21"/>
      <c r="D58" s="13"/>
      <c r="E58" s="21"/>
    </row>
  </sheetData>
  <sheetProtection/>
  <mergeCells count="13">
    <mergeCell ref="A48:E48"/>
    <mergeCell ref="A46:E46"/>
    <mergeCell ref="A47:E47"/>
    <mergeCell ref="A40:E40"/>
    <mergeCell ref="A41:E41"/>
    <mergeCell ref="A42:E42"/>
    <mergeCell ref="A37:E37"/>
    <mergeCell ref="B8:E8"/>
    <mergeCell ref="B20:E20"/>
    <mergeCell ref="A39:E39"/>
    <mergeCell ref="A44:E44"/>
    <mergeCell ref="A45:E45"/>
    <mergeCell ref="A38:E38"/>
  </mergeCells>
  <printOptions horizontalCentered="1" verticalCentered="1"/>
  <pageMargins left="0.75" right="0.75" top="0.56" bottom="0.53" header="0.5" footer="0.5"/>
  <pageSetup fitToHeight="1" fitToWidth="1" horizontalDpi="600" verticalDpi="600" orientation="portrait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66"/>
  <sheetViews>
    <sheetView showGridLines="0" zoomScaleSheetLayoutView="100" zoomScalePageLayoutView="0" workbookViewId="0" topLeftCell="A13">
      <selection activeCell="O17" sqref="O17"/>
    </sheetView>
  </sheetViews>
  <sheetFormatPr defaultColWidth="9.140625" defaultRowHeight="12.75"/>
  <cols>
    <col min="1" max="1" width="32.421875" style="0" customWidth="1"/>
    <col min="2" max="2" width="18.7109375" style="0" customWidth="1"/>
    <col min="3" max="3" width="12.7109375" style="0" customWidth="1"/>
    <col min="4" max="4" width="18.7109375" style="0" customWidth="1"/>
    <col min="5" max="5" width="12.7109375" style="0" customWidth="1"/>
    <col min="6" max="6" width="31.8515625" style="0" customWidth="1"/>
    <col min="7" max="7" width="29.00390625" style="0" customWidth="1"/>
    <col min="8" max="8" width="23.7109375" style="0" hidden="1" customWidth="1"/>
    <col min="9" max="12" width="11.28125" style="0" hidden="1" customWidth="1"/>
    <col min="13" max="13" width="11.8515625" style="0" hidden="1" customWidth="1"/>
  </cols>
  <sheetData>
    <row r="1" ht="0.75" customHeight="1"/>
    <row r="3" s="92" customFormat="1" ht="12.75"/>
    <row r="4" s="92" customFormat="1" ht="12.75"/>
    <row r="5" s="92" customFormat="1" ht="12.75">
      <c r="A5"/>
    </row>
    <row r="6" s="92" customFormat="1" ht="12.75"/>
    <row r="7" s="92" customFormat="1" ht="44.25" customHeight="1">
      <c r="G7"/>
    </row>
    <row r="10" spans="1:7" s="95" customFormat="1" ht="18">
      <c r="A10" s="93" t="s">
        <v>49</v>
      </c>
      <c r="B10" s="200"/>
      <c r="C10" s="201"/>
      <c r="D10" s="202"/>
      <c r="E10" s="94"/>
      <c r="F10" s="89"/>
      <c r="G10" s="89"/>
    </row>
    <row r="11" spans="1:7" s="95" customFormat="1" ht="27.75" customHeight="1">
      <c r="A11" s="209"/>
      <c r="B11" s="160"/>
      <c r="C11" s="160"/>
      <c r="D11" s="160"/>
      <c r="E11" s="160"/>
      <c r="F11" s="160"/>
      <c r="G11" s="160"/>
    </row>
    <row r="12" spans="1:7" s="95" customFormat="1" ht="18">
      <c r="A12" s="93" t="s">
        <v>50</v>
      </c>
      <c r="B12" s="203"/>
      <c r="C12" s="204"/>
      <c r="D12" s="205"/>
      <c r="E12" s="96"/>
      <c r="F12" s="97" t="s">
        <v>51</v>
      </c>
      <c r="G12" s="98"/>
    </row>
    <row r="13" spans="1:7" s="95" customFormat="1" ht="18">
      <c r="A13" s="89"/>
      <c r="B13" s="221" t="s">
        <v>0</v>
      </c>
      <c r="C13" s="222"/>
      <c r="D13" s="223"/>
      <c r="E13" s="96"/>
      <c r="F13" s="99"/>
      <c r="G13" s="99"/>
    </row>
    <row r="14" spans="1:7" s="95" customFormat="1" ht="18">
      <c r="A14" s="89"/>
      <c r="B14" s="224" t="s">
        <v>0</v>
      </c>
      <c r="C14" s="225"/>
      <c r="D14" s="226"/>
      <c r="E14" s="96"/>
      <c r="F14" s="97" t="s">
        <v>52</v>
      </c>
      <c r="G14" s="98"/>
    </row>
    <row r="15" spans="1:7" s="95" customFormat="1" ht="30.75" customHeight="1">
      <c r="A15" s="209"/>
      <c r="B15" s="160"/>
      <c r="C15" s="160"/>
      <c r="D15" s="160"/>
      <c r="E15" s="160"/>
      <c r="F15" s="160"/>
      <c r="G15" s="160"/>
    </row>
    <row r="16" spans="1:15" s="95" customFormat="1" ht="33.75">
      <c r="A16" s="214" t="s">
        <v>53</v>
      </c>
      <c r="B16" s="215"/>
      <c r="C16" s="216"/>
      <c r="D16" s="217"/>
      <c r="E16" s="213"/>
      <c r="F16" s="160"/>
      <c r="G16" s="160"/>
      <c r="I16" s="183"/>
      <c r="J16" s="183"/>
      <c r="K16" s="183"/>
      <c r="L16" s="183"/>
      <c r="M16" s="183"/>
      <c r="N16" s="183"/>
      <c r="O16" s="183"/>
    </row>
    <row r="17" spans="1:7" s="95" customFormat="1" ht="18">
      <c r="A17" s="214"/>
      <c r="B17" s="218"/>
      <c r="C17" s="219"/>
      <c r="D17" s="220"/>
      <c r="E17" s="185"/>
      <c r="F17" s="160"/>
      <c r="G17" s="160"/>
    </row>
    <row r="18" spans="1:7" s="95" customFormat="1" ht="27.75" customHeight="1">
      <c r="A18" s="210"/>
      <c r="B18" s="160"/>
      <c r="C18" s="160"/>
      <c r="D18" s="160"/>
      <c r="E18" s="160"/>
      <c r="F18" s="160"/>
      <c r="G18" s="160"/>
    </row>
    <row r="19" spans="1:10" s="95" customFormat="1" ht="37.5" customHeight="1">
      <c r="A19" s="100" t="s">
        <v>54</v>
      </c>
      <c r="B19" s="186">
        <v>2000</v>
      </c>
      <c r="C19" s="187"/>
      <c r="D19" s="188"/>
      <c r="E19" s="211" t="s">
        <v>55</v>
      </c>
      <c r="F19" s="212"/>
      <c r="G19" s="212"/>
      <c r="J19" s="101"/>
    </row>
    <row r="20" spans="1:7" s="95" customFormat="1" ht="18">
      <c r="A20" s="102"/>
      <c r="B20" s="189"/>
      <c r="C20" s="190"/>
      <c r="D20" s="191"/>
      <c r="E20" s="211"/>
      <c r="F20" s="212"/>
      <c r="G20" s="212"/>
    </row>
    <row r="21" spans="1:7" s="95" customFormat="1" ht="31.5" customHeight="1">
      <c r="A21" s="206"/>
      <c r="B21" s="160"/>
      <c r="C21" s="160"/>
      <c r="D21" s="160"/>
      <c r="E21" s="160"/>
      <c r="F21" s="160"/>
      <c r="G21" s="160"/>
    </row>
    <row r="22" spans="1:7" s="95" customFormat="1" ht="18">
      <c r="A22" s="207" t="s">
        <v>56</v>
      </c>
      <c r="B22" s="192"/>
      <c r="C22" s="193"/>
      <c r="D22" s="193"/>
      <c r="E22" s="194"/>
      <c r="F22" s="195"/>
      <c r="G22" s="184"/>
    </row>
    <row r="23" spans="1:7" s="95" customFormat="1" ht="18">
      <c r="A23" s="208"/>
      <c r="B23" s="196"/>
      <c r="C23" s="197"/>
      <c r="D23" s="197"/>
      <c r="E23" s="198"/>
      <c r="F23" s="199"/>
      <c r="G23" s="185"/>
    </row>
    <row r="24" spans="1:7" s="95" customFormat="1" ht="18">
      <c r="A24" s="164"/>
      <c r="B24" s="160"/>
      <c r="C24" s="160"/>
      <c r="D24" s="160"/>
      <c r="E24" s="160"/>
      <c r="F24" s="160"/>
      <c r="G24" s="160"/>
    </row>
    <row r="25" spans="1:7" s="95" customFormat="1" ht="24.75" customHeight="1" thickBot="1">
      <c r="A25" s="160"/>
      <c r="B25" s="160"/>
      <c r="C25" s="160"/>
      <c r="D25" s="160"/>
      <c r="E25" s="160"/>
      <c r="F25" s="160"/>
      <c r="G25" s="160"/>
    </row>
    <row r="26" spans="1:7" s="105" customFormat="1" ht="23.25" customHeight="1">
      <c r="A26" s="103" t="s">
        <v>57</v>
      </c>
      <c r="B26" s="176" t="s">
        <v>58</v>
      </c>
      <c r="C26" s="177"/>
      <c r="D26" s="180" t="s">
        <v>59</v>
      </c>
      <c r="E26" s="181"/>
      <c r="F26" s="104" t="s">
        <v>60</v>
      </c>
      <c r="G26" s="182"/>
    </row>
    <row r="27" spans="1:7" s="105" customFormat="1" ht="6" customHeight="1">
      <c r="A27" s="106"/>
      <c r="B27" s="141"/>
      <c r="C27" s="141"/>
      <c r="D27" s="141"/>
      <c r="E27" s="141"/>
      <c r="F27" s="141"/>
      <c r="G27" s="182"/>
    </row>
    <row r="28" spans="1:7" s="95" customFormat="1" ht="7.5" customHeight="1" thickBot="1">
      <c r="A28" s="112"/>
      <c r="B28" s="178"/>
      <c r="C28" s="179"/>
      <c r="D28" s="174"/>
      <c r="E28" s="175"/>
      <c r="F28" s="113"/>
      <c r="G28" s="182"/>
    </row>
    <row r="29" spans="1:8" s="105" customFormat="1" ht="24" customHeight="1">
      <c r="A29" s="114"/>
      <c r="B29" s="171" t="s">
        <v>61</v>
      </c>
      <c r="C29" s="172"/>
      <c r="D29" s="169">
        <f>I38*$B$19</f>
        <v>89.85554593943871</v>
      </c>
      <c r="E29" s="170"/>
      <c r="F29" s="115">
        <v>10</v>
      </c>
      <c r="G29" s="182"/>
      <c r="H29" s="116"/>
    </row>
    <row r="30" spans="1:8" s="105" customFormat="1" ht="24" customHeight="1">
      <c r="A30" s="117"/>
      <c r="B30" s="171" t="s">
        <v>62</v>
      </c>
      <c r="C30" s="172"/>
      <c r="D30" s="169">
        <f>J38*B19</f>
        <v>62.257679724697056</v>
      </c>
      <c r="E30" s="170"/>
      <c r="F30" s="115">
        <v>10</v>
      </c>
      <c r="G30" s="182"/>
      <c r="H30" s="173"/>
    </row>
    <row r="31" spans="1:8" s="105" customFormat="1" ht="24" customHeight="1">
      <c r="A31" s="117"/>
      <c r="B31" s="171" t="s">
        <v>63</v>
      </c>
      <c r="C31" s="172"/>
      <c r="D31" s="169">
        <f>K38*B19</f>
        <v>48.50249471821685</v>
      </c>
      <c r="E31" s="170"/>
      <c r="F31" s="115">
        <v>10</v>
      </c>
      <c r="G31" s="182"/>
      <c r="H31" s="173"/>
    </row>
    <row r="32" spans="1:8" s="105" customFormat="1" ht="24" customHeight="1" thickBot="1">
      <c r="A32" s="117"/>
      <c r="B32" s="167" t="s">
        <v>64</v>
      </c>
      <c r="C32" s="168"/>
      <c r="D32" s="169">
        <f>L38*B19</f>
        <v>40.28422706307354</v>
      </c>
      <c r="E32" s="170"/>
      <c r="F32" s="119">
        <v>10</v>
      </c>
      <c r="G32" s="182"/>
      <c r="H32" s="120"/>
    </row>
    <row r="33" spans="1:8" s="95" customFormat="1" ht="30.75" customHeight="1" thickBot="1">
      <c r="A33" s="164"/>
      <c r="B33" s="160"/>
      <c r="C33" s="160"/>
      <c r="D33" s="160"/>
      <c r="E33" s="160"/>
      <c r="F33" s="160"/>
      <c r="G33" s="160"/>
      <c r="H33" s="173"/>
    </row>
    <row r="34" spans="1:8" s="95" customFormat="1" ht="24" customHeight="1">
      <c r="A34" s="121" t="s">
        <v>65</v>
      </c>
      <c r="B34" s="176" t="s">
        <v>58</v>
      </c>
      <c r="C34" s="177"/>
      <c r="D34" s="180" t="s">
        <v>59</v>
      </c>
      <c r="E34" s="181"/>
      <c r="F34" s="104" t="s">
        <v>66</v>
      </c>
      <c r="G34" s="104" t="s">
        <v>67</v>
      </c>
      <c r="H34" s="173"/>
    </row>
    <row r="35" spans="1:8" s="95" customFormat="1" ht="6" customHeight="1">
      <c r="A35" s="122"/>
      <c r="B35" s="141"/>
      <c r="C35" s="141"/>
      <c r="D35" s="141"/>
      <c r="E35" s="141"/>
      <c r="F35" s="141"/>
      <c r="G35" s="141"/>
      <c r="H35" s="118"/>
    </row>
    <row r="36" spans="1:9" s="95" customFormat="1" ht="9" customHeight="1" thickBot="1">
      <c r="A36" s="123"/>
      <c r="B36" s="178"/>
      <c r="C36" s="179"/>
      <c r="D36" s="174"/>
      <c r="E36" s="175"/>
      <c r="F36" s="113"/>
      <c r="G36" s="124"/>
      <c r="H36" s="125"/>
      <c r="I36" s="126"/>
    </row>
    <row r="37" spans="1:12" ht="24" customHeight="1">
      <c r="A37" s="127"/>
      <c r="B37" s="171" t="s">
        <v>68</v>
      </c>
      <c r="C37" s="172"/>
      <c r="D37" s="169">
        <f>I39*B19</f>
        <v>82.19449465675312</v>
      </c>
      <c r="E37" s="170"/>
      <c r="F37" s="128" t="s">
        <v>69</v>
      </c>
      <c r="G37" s="128">
        <f>IF(D37&lt;&gt;0,B19*0.1,0)</f>
        <v>200</v>
      </c>
      <c r="H37" s="129"/>
      <c r="I37">
        <v>24</v>
      </c>
      <c r="J37">
        <v>36</v>
      </c>
      <c r="K37">
        <v>48</v>
      </c>
      <c r="L37">
        <v>60</v>
      </c>
    </row>
    <row r="38" spans="2:13" ht="24" customHeight="1">
      <c r="B38" s="171" t="s">
        <v>70</v>
      </c>
      <c r="C38" s="172"/>
      <c r="D38" s="169">
        <f>J39*B19</f>
        <v>57.35641506348563</v>
      </c>
      <c r="E38" s="170"/>
      <c r="F38" s="128" t="s">
        <v>71</v>
      </c>
      <c r="G38" s="128">
        <f>IF(D38&lt;&gt;0,B19*0.1,0)</f>
        <v>200</v>
      </c>
      <c r="H38" s="135" t="s">
        <v>85</v>
      </c>
      <c r="I38" s="136">
        <f>IF($B$19&lt;10000,'Fusion West'!B25,IF($B$19&lt;25000,'Fusion West'!B26,IF($B$19&lt;50000,'Fusion West'!B27,IF($B$19&lt;100000,'Fusion West'!B28,0))))</f>
        <v>0.04492777296971936</v>
      </c>
      <c r="J38" s="136">
        <f>IF($B$19&lt;10000,'Fusion West'!C25,IF($B$19&lt;25000,'Fusion West'!C26,IF($B$19&lt;50000,'Fusion West'!C27,IF($B$19&lt;100000,'Fusion West'!C28,0))))</f>
        <v>0.031128839862348528</v>
      </c>
      <c r="K38" s="136">
        <f>IF($B$19&lt;10000,'Fusion West'!D25,IF($B$19&lt;25000,'Fusion West'!D26,IF($B$19&lt;50000,'Fusion West'!D27,IF($B$19&lt;100000,'Fusion West'!D28,0))))</f>
        <v>0.024251247359108427</v>
      </c>
      <c r="L38" s="136">
        <f>IF($B$19&lt;10000,'Fusion West'!E25,IF($B$19&lt;25000,'Fusion West'!E26,IF($B$19&lt;50000,'Fusion West'!E27,IF($B$19&lt;100000,'Fusion West'!E28,0))))</f>
        <v>0.02014211353153677</v>
      </c>
      <c r="M38" t="s">
        <v>86</v>
      </c>
    </row>
    <row r="39" spans="2:13" ht="24" customHeight="1">
      <c r="B39" s="171" t="s">
        <v>72</v>
      </c>
      <c r="C39" s="172"/>
      <c r="D39" s="169">
        <f>K39*B19</f>
        <v>44.976748557653444</v>
      </c>
      <c r="E39" s="170"/>
      <c r="F39" s="128" t="s">
        <v>73</v>
      </c>
      <c r="G39" s="128">
        <f>IF(D39&lt;&gt;0,B19*0.1,0)</f>
        <v>200</v>
      </c>
      <c r="H39" s="135" t="s">
        <v>85</v>
      </c>
      <c r="I39" s="136">
        <f>IF($B$19&lt;10000,'Fusion West'!B13,IF($B$19&lt;25000,'Fusion West'!B14,IF($B$19&lt;50000,'Fusion West'!B15,IF($B$19&lt;100000,'Fusion West'!B16,0))))</f>
        <v>0.04109724732837656</v>
      </c>
      <c r="J39" s="136">
        <f>IF($B$19&lt;10000,'Fusion West'!C13,IF($B$19&lt;25000,'Fusion West'!C14,IF($B$19&lt;50000,'Fusion West'!C15,IF($B$19&lt;100000,'Fusion West'!C16,0))))</f>
        <v>0.028678207531742814</v>
      </c>
      <c r="K39" s="136">
        <f>IF($B$19&lt;10000,'Fusion West'!D13,IF($B$19&lt;25000,'Fusion West'!D14,IF($B$19&lt;50000,'Fusion West'!D15,IF($B$19&lt;100000,'Fusion West'!D16,0))))</f>
        <v>0.02248837427882672</v>
      </c>
      <c r="L39" s="136">
        <f>IF($B$19&lt;10000,'Fusion West'!E13,IF($B$19&lt;25000,'Fusion West'!E14,IF($B$19&lt;50000,'Fusion West'!E15,IF($B$19&lt;100000,'Fusion West'!E16,0))))</f>
        <v>0.01879015383401223</v>
      </c>
      <c r="M39" t="s">
        <v>87</v>
      </c>
    </row>
    <row r="40" spans="2:13" s="95" customFormat="1" ht="24" customHeight="1" thickBot="1">
      <c r="B40" s="167" t="s">
        <v>74</v>
      </c>
      <c r="C40" s="168"/>
      <c r="D40" s="169">
        <f>L39*B19</f>
        <v>37.58030766802446</v>
      </c>
      <c r="E40" s="170"/>
      <c r="F40" s="130" t="s">
        <v>75</v>
      </c>
      <c r="G40" s="131">
        <f>IF(D40&lt;&gt;0,B19*0.1,0)</f>
        <v>200</v>
      </c>
      <c r="H40" s="135"/>
      <c r="I40" s="136"/>
      <c r="J40" s="136"/>
      <c r="K40" s="136"/>
      <c r="L40" s="136"/>
      <c r="M40"/>
    </row>
    <row r="41" spans="1:7" s="95" customFormat="1" ht="30" customHeight="1">
      <c r="A41" s="164"/>
      <c r="B41" s="160"/>
      <c r="C41" s="160"/>
      <c r="D41" s="160"/>
      <c r="E41" s="160"/>
      <c r="F41" s="160"/>
      <c r="G41" s="160"/>
    </row>
    <row r="42" spans="1:7" s="95" customFormat="1" ht="37.5" customHeight="1">
      <c r="A42" s="164"/>
      <c r="B42" s="160"/>
      <c r="C42" s="160"/>
      <c r="D42" s="160"/>
      <c r="E42" s="160"/>
      <c r="F42" s="160"/>
      <c r="G42" s="160"/>
    </row>
    <row r="43" spans="1:7" s="95" customFormat="1" ht="24" customHeight="1">
      <c r="A43" s="166" t="s">
        <v>76</v>
      </c>
      <c r="B43" s="166"/>
      <c r="C43" s="166"/>
      <c r="D43" s="166"/>
      <c r="E43" s="166"/>
      <c r="F43" s="166"/>
      <c r="G43" s="166"/>
    </row>
    <row r="44" spans="1:7" s="95" customFormat="1" ht="24" customHeight="1">
      <c r="A44" s="166" t="s">
        <v>93</v>
      </c>
      <c r="B44" s="166"/>
      <c r="C44" s="166"/>
      <c r="D44" s="166"/>
      <c r="E44" s="166"/>
      <c r="F44" s="166"/>
      <c r="G44" s="166"/>
    </row>
    <row r="45" spans="1:7" s="95" customFormat="1" ht="18">
      <c r="A45" s="166" t="s">
        <v>97</v>
      </c>
      <c r="B45" s="166"/>
      <c r="C45" s="166"/>
      <c r="D45" s="166"/>
      <c r="E45" s="166"/>
      <c r="F45" s="166"/>
      <c r="G45" s="166"/>
    </row>
    <row r="46" spans="1:7" ht="18.75">
      <c r="A46" s="161"/>
      <c r="B46" s="161"/>
      <c r="C46" s="161"/>
      <c r="D46" s="161"/>
      <c r="E46" s="161"/>
      <c r="F46" s="161"/>
      <c r="G46" s="161"/>
    </row>
    <row r="47" spans="1:7" ht="12.75">
      <c r="A47" s="160"/>
      <c r="B47" s="160"/>
      <c r="C47" s="160"/>
      <c r="D47" s="160"/>
      <c r="E47" s="160"/>
      <c r="F47" s="160"/>
      <c r="G47" s="160"/>
    </row>
    <row r="48" spans="1:7" ht="18" customHeight="1">
      <c r="A48" s="160"/>
      <c r="B48" s="160"/>
      <c r="C48" s="160"/>
      <c r="D48" s="160"/>
      <c r="E48" s="160"/>
      <c r="F48" s="160"/>
      <c r="G48" s="160"/>
    </row>
    <row r="49" spans="1:7" ht="18" hidden="1">
      <c r="A49" s="165" t="s">
        <v>79</v>
      </c>
      <c r="B49" s="165"/>
      <c r="C49" s="165"/>
      <c r="D49" s="165"/>
      <c r="E49" s="165"/>
      <c r="F49" s="165"/>
      <c r="G49" s="165"/>
    </row>
    <row r="50" spans="1:7" ht="18" hidden="1">
      <c r="A50" s="165"/>
      <c r="B50" s="165"/>
      <c r="C50" s="165"/>
      <c r="D50" s="165"/>
      <c r="E50" s="165"/>
      <c r="F50" s="165"/>
      <c r="G50" s="165"/>
    </row>
    <row r="51" spans="1:7" ht="43.5" customHeight="1" hidden="1">
      <c r="A51" s="162" t="s">
        <v>80</v>
      </c>
      <c r="B51" s="162"/>
      <c r="C51" s="162"/>
      <c r="D51" s="162"/>
      <c r="E51" s="162"/>
      <c r="F51" s="162"/>
      <c r="G51" s="162"/>
    </row>
    <row r="52" spans="1:7" ht="35.25" customHeight="1" hidden="1">
      <c r="A52" s="162" t="s">
        <v>81</v>
      </c>
      <c r="B52" s="162"/>
      <c r="C52" s="162"/>
      <c r="D52" s="162"/>
      <c r="E52" s="162"/>
      <c r="F52" s="162"/>
      <c r="G52" s="162"/>
    </row>
    <row r="53" spans="1:7" ht="35.25" customHeight="1" hidden="1">
      <c r="A53" s="132"/>
      <c r="B53" s="132"/>
      <c r="C53" s="132"/>
      <c r="D53" s="132"/>
      <c r="E53" s="132"/>
      <c r="F53" s="132"/>
      <c r="G53" s="132"/>
    </row>
    <row r="54" spans="1:7" ht="35.25" customHeight="1">
      <c r="A54" s="162" t="s">
        <v>94</v>
      </c>
      <c r="B54" s="162"/>
      <c r="C54" s="162"/>
      <c r="D54" s="162"/>
      <c r="E54" s="162"/>
      <c r="F54" s="162"/>
      <c r="G54" s="162"/>
    </row>
    <row r="55" spans="1:7" ht="54" customHeight="1">
      <c r="A55" s="162"/>
      <c r="B55" s="162"/>
      <c r="C55" s="162"/>
      <c r="D55" s="162"/>
      <c r="E55" s="162"/>
      <c r="F55" s="162"/>
      <c r="G55" s="162"/>
    </row>
    <row r="56" spans="1:7" ht="15.75" customHeight="1" hidden="1">
      <c r="A56" s="133"/>
      <c r="B56" s="133"/>
      <c r="C56" s="133"/>
      <c r="D56" s="133"/>
      <c r="E56" s="133"/>
      <c r="F56" s="133"/>
      <c r="G56" s="133"/>
    </row>
    <row r="57" spans="1:7" ht="15.75" customHeight="1" hidden="1">
      <c r="A57" s="134"/>
      <c r="B57" s="134"/>
      <c r="C57" s="134"/>
      <c r="D57" s="134"/>
      <c r="E57" s="134"/>
      <c r="F57" s="134"/>
      <c r="G57" s="134"/>
    </row>
    <row r="58" spans="1:7" ht="18" customHeight="1">
      <c r="A58" s="163" t="s">
        <v>83</v>
      </c>
      <c r="B58" s="164"/>
      <c r="C58" s="164"/>
      <c r="D58" s="164"/>
      <c r="E58" s="164"/>
      <c r="F58" s="164"/>
      <c r="G58" s="164"/>
    </row>
    <row r="59" spans="1:7" ht="26.25">
      <c r="A59" s="151" t="s">
        <v>95</v>
      </c>
      <c r="B59" s="152"/>
      <c r="C59" s="152"/>
      <c r="D59" s="152"/>
      <c r="E59" s="152"/>
      <c r="F59" s="152"/>
      <c r="G59" s="152"/>
    </row>
    <row r="60" spans="1:7" ht="26.25">
      <c r="A60" s="153" t="s">
        <v>90</v>
      </c>
      <c r="B60" s="154"/>
      <c r="C60" s="154"/>
      <c r="D60" s="154"/>
      <c r="E60" s="154"/>
      <c r="F60" s="154"/>
      <c r="G60" s="155"/>
    </row>
    <row r="61" spans="1:7" ht="25.5">
      <c r="A61" s="157" t="s">
        <v>91</v>
      </c>
      <c r="B61" s="157"/>
      <c r="C61" s="157"/>
      <c r="D61" s="157"/>
      <c r="E61" s="157"/>
      <c r="F61" s="157"/>
      <c r="G61" s="157"/>
    </row>
    <row r="62" spans="1:7" ht="25.5">
      <c r="A62" s="158" t="s">
        <v>92</v>
      </c>
      <c r="B62" s="158"/>
      <c r="C62" s="158"/>
      <c r="D62" s="158"/>
      <c r="E62" s="158"/>
      <c r="F62" s="158"/>
      <c r="G62" s="158"/>
    </row>
    <row r="63" spans="1:7" ht="25.5">
      <c r="A63" s="158" t="s">
        <v>96</v>
      </c>
      <c r="B63" s="158"/>
      <c r="C63" s="158"/>
      <c r="D63" s="158"/>
      <c r="E63" s="158"/>
      <c r="F63" s="158"/>
      <c r="G63" s="158"/>
    </row>
    <row r="64" spans="1:7" ht="18" customHeight="1">
      <c r="A64" s="160"/>
      <c r="B64" s="160"/>
      <c r="C64" s="160"/>
      <c r="D64" s="160"/>
      <c r="E64" s="160"/>
      <c r="F64" s="160"/>
      <c r="G64" s="160"/>
    </row>
    <row r="65" spans="1:7" ht="18" customHeight="1">
      <c r="A65" s="160"/>
      <c r="B65" s="160"/>
      <c r="C65" s="160"/>
      <c r="D65" s="160"/>
      <c r="E65" s="160"/>
      <c r="F65" s="160"/>
      <c r="G65" s="160"/>
    </row>
    <row r="66" spans="1:7" ht="18.75">
      <c r="A66" s="161"/>
      <c r="B66" s="161"/>
      <c r="C66" s="161"/>
      <c r="D66" s="161"/>
      <c r="E66" s="161"/>
      <c r="F66" s="161"/>
      <c r="G66" s="161"/>
    </row>
  </sheetData>
  <sheetProtection/>
  <mergeCells count="68">
    <mergeCell ref="B37:C37"/>
    <mergeCell ref="D37:E37"/>
    <mergeCell ref="A16:A17"/>
    <mergeCell ref="B16:D17"/>
    <mergeCell ref="B13:D13"/>
    <mergeCell ref="B14:D14"/>
    <mergeCell ref="D30:E30"/>
    <mergeCell ref="D28:E28"/>
    <mergeCell ref="A24:G25"/>
    <mergeCell ref="A64:G65"/>
    <mergeCell ref="A11:G11"/>
    <mergeCell ref="A15:G15"/>
    <mergeCell ref="A18:G18"/>
    <mergeCell ref="E19:G20"/>
    <mergeCell ref="E16:G17"/>
    <mergeCell ref="D26:E26"/>
    <mergeCell ref="B29:C29"/>
    <mergeCell ref="D29:E29"/>
    <mergeCell ref="B30:C30"/>
    <mergeCell ref="I16:O16"/>
    <mergeCell ref="G22:G23"/>
    <mergeCell ref="B19:D20"/>
    <mergeCell ref="B22:F23"/>
    <mergeCell ref="B10:D10"/>
    <mergeCell ref="B12:D12"/>
    <mergeCell ref="A21:G21"/>
    <mergeCell ref="A22:A23"/>
    <mergeCell ref="B38:C38"/>
    <mergeCell ref="D38:E38"/>
    <mergeCell ref="H30:H31"/>
    <mergeCell ref="B31:C31"/>
    <mergeCell ref="D31:E31"/>
    <mergeCell ref="B32:C32"/>
    <mergeCell ref="D32:E32"/>
    <mergeCell ref="G26:G32"/>
    <mergeCell ref="B26:C26"/>
    <mergeCell ref="B28:C28"/>
    <mergeCell ref="H33:H34"/>
    <mergeCell ref="A33:G33"/>
    <mergeCell ref="D36:E36"/>
    <mergeCell ref="B34:C34"/>
    <mergeCell ref="B36:C36"/>
    <mergeCell ref="D34:E34"/>
    <mergeCell ref="A42:G42"/>
    <mergeCell ref="A45:G45"/>
    <mergeCell ref="B40:C40"/>
    <mergeCell ref="D40:E40"/>
    <mergeCell ref="A41:G41"/>
    <mergeCell ref="B39:C39"/>
    <mergeCell ref="D39:E39"/>
    <mergeCell ref="A58:G58"/>
    <mergeCell ref="A49:G49"/>
    <mergeCell ref="A50:G50"/>
    <mergeCell ref="A51:G51"/>
    <mergeCell ref="A48:G48"/>
    <mergeCell ref="A43:G43"/>
    <mergeCell ref="A44:G44"/>
    <mergeCell ref="A46:G46"/>
    <mergeCell ref="A59:G59"/>
    <mergeCell ref="A47:G47"/>
    <mergeCell ref="A66:G66"/>
    <mergeCell ref="A52:G52"/>
    <mergeCell ref="A55:G55"/>
    <mergeCell ref="A54:G54"/>
    <mergeCell ref="A60:G60"/>
    <mergeCell ref="A61:G61"/>
    <mergeCell ref="A62:G62"/>
    <mergeCell ref="A63:G63"/>
  </mergeCells>
  <conditionalFormatting sqref="B10:D10 B12:D14 B16:D17 B19:D20 B22:F23 G14 G12">
    <cfRule type="cellIs" priority="1" dxfId="0" operator="equal" stopIfTrue="1">
      <formula>0</formula>
    </cfRule>
  </conditionalFormatting>
  <printOptions horizontalCentered="1" verticalCentered="1"/>
  <pageMargins left="0.58" right="0.58" top="0.5" bottom="0.51" header="0.33" footer="0.5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O64"/>
  <sheetViews>
    <sheetView view="pageBreakPreview" zoomScale="60" zoomScalePageLayoutView="0" workbookViewId="0" topLeftCell="A1">
      <selection activeCell="H38" sqref="H38:M38"/>
    </sheetView>
  </sheetViews>
  <sheetFormatPr defaultColWidth="9.140625" defaultRowHeight="12.75"/>
  <cols>
    <col min="1" max="1" width="32.421875" style="0" customWidth="1"/>
    <col min="2" max="2" width="18.7109375" style="0" customWidth="1"/>
    <col min="3" max="3" width="12.7109375" style="0" customWidth="1"/>
    <col min="4" max="4" width="18.7109375" style="0" customWidth="1"/>
    <col min="5" max="5" width="12.7109375" style="0" customWidth="1"/>
    <col min="6" max="6" width="31.8515625" style="0" customWidth="1"/>
    <col min="7" max="7" width="29.00390625" style="0" customWidth="1"/>
    <col min="8" max="8" width="23.7109375" style="0" bestFit="1" customWidth="1"/>
    <col min="9" max="12" width="11.28125" style="0" bestFit="1" customWidth="1"/>
    <col min="13" max="13" width="11.8515625" style="0" bestFit="1" customWidth="1"/>
  </cols>
  <sheetData>
    <row r="1" s="92" customFormat="1" ht="12.75"/>
    <row r="2" s="92" customFormat="1" ht="12.75"/>
    <row r="3" s="92" customFormat="1" ht="12.75"/>
    <row r="4" s="92" customFormat="1" ht="12.75"/>
    <row r="5" s="92" customFormat="1" ht="44.25" customHeight="1"/>
    <row r="8" spans="1:7" s="95" customFormat="1" ht="18">
      <c r="A8" s="93" t="s">
        <v>49</v>
      </c>
      <c r="B8" s="200"/>
      <c r="C8" s="201"/>
      <c r="D8" s="202"/>
      <c r="E8" s="94"/>
      <c r="F8" s="89"/>
      <c r="G8" s="89"/>
    </row>
    <row r="9" spans="1:7" s="95" customFormat="1" ht="27.75" customHeight="1">
      <c r="A9" s="209"/>
      <c r="B9" s="160"/>
      <c r="C9" s="160"/>
      <c r="D9" s="160"/>
      <c r="E9" s="160"/>
      <c r="F9" s="160"/>
      <c r="G9" s="160"/>
    </row>
    <row r="10" spans="1:7" s="95" customFormat="1" ht="18">
      <c r="A10" s="93" t="s">
        <v>50</v>
      </c>
      <c r="B10" s="203"/>
      <c r="C10" s="204"/>
      <c r="D10" s="205"/>
      <c r="E10" s="96"/>
      <c r="F10" s="97" t="s">
        <v>51</v>
      </c>
      <c r="G10" s="98"/>
    </row>
    <row r="11" spans="1:7" s="95" customFormat="1" ht="18">
      <c r="A11" s="89"/>
      <c r="B11" s="221"/>
      <c r="C11" s="222"/>
      <c r="D11" s="223"/>
      <c r="E11" s="96"/>
      <c r="F11" s="99"/>
      <c r="G11" s="99"/>
    </row>
    <row r="12" spans="1:7" s="95" customFormat="1" ht="18">
      <c r="A12" s="89"/>
      <c r="B12" s="224"/>
      <c r="C12" s="225"/>
      <c r="D12" s="226"/>
      <c r="E12" s="96"/>
      <c r="F12" s="97" t="s">
        <v>52</v>
      </c>
      <c r="G12" s="98"/>
    </row>
    <row r="13" spans="1:7" s="95" customFormat="1" ht="30.75" customHeight="1">
      <c r="A13" s="209"/>
      <c r="B13" s="160"/>
      <c r="C13" s="160"/>
      <c r="D13" s="160"/>
      <c r="E13" s="160"/>
      <c r="F13" s="160"/>
      <c r="G13" s="160"/>
    </row>
    <row r="14" spans="1:15" s="95" customFormat="1" ht="33.75">
      <c r="A14" s="214" t="s">
        <v>53</v>
      </c>
      <c r="B14" s="215"/>
      <c r="C14" s="216"/>
      <c r="D14" s="217"/>
      <c r="E14" s="213"/>
      <c r="F14" s="160"/>
      <c r="G14" s="160"/>
      <c r="I14" s="183"/>
      <c r="J14" s="183"/>
      <c r="K14" s="183"/>
      <c r="L14" s="183"/>
      <c r="M14" s="183"/>
      <c r="N14" s="183"/>
      <c r="O14" s="183"/>
    </row>
    <row r="15" spans="1:7" s="95" customFormat="1" ht="18">
      <c r="A15" s="214"/>
      <c r="B15" s="218"/>
      <c r="C15" s="219"/>
      <c r="D15" s="220"/>
      <c r="E15" s="185"/>
      <c r="F15" s="160"/>
      <c r="G15" s="160"/>
    </row>
    <row r="16" spans="1:7" s="95" customFormat="1" ht="27.75" customHeight="1">
      <c r="A16" s="210"/>
      <c r="B16" s="160"/>
      <c r="C16" s="160"/>
      <c r="D16" s="160"/>
      <c r="E16" s="160"/>
      <c r="F16" s="160"/>
      <c r="G16" s="160"/>
    </row>
    <row r="17" spans="1:10" s="95" customFormat="1" ht="37.5" customHeight="1">
      <c r="A17" s="100" t="s">
        <v>54</v>
      </c>
      <c r="B17" s="186">
        <v>0</v>
      </c>
      <c r="C17" s="187"/>
      <c r="D17" s="188"/>
      <c r="E17" s="211" t="s">
        <v>55</v>
      </c>
      <c r="F17" s="212"/>
      <c r="G17" s="212"/>
      <c r="J17" s="101"/>
    </row>
    <row r="18" spans="1:7" s="95" customFormat="1" ht="18">
      <c r="A18" s="102"/>
      <c r="B18" s="189"/>
      <c r="C18" s="190"/>
      <c r="D18" s="191"/>
      <c r="E18" s="211"/>
      <c r="F18" s="212"/>
      <c r="G18" s="212"/>
    </row>
    <row r="19" spans="1:7" s="95" customFormat="1" ht="31.5" customHeight="1">
      <c r="A19" s="206"/>
      <c r="B19" s="160"/>
      <c r="C19" s="160"/>
      <c r="D19" s="160"/>
      <c r="E19" s="160"/>
      <c r="F19" s="160"/>
      <c r="G19" s="160"/>
    </row>
    <row r="20" spans="1:7" s="95" customFormat="1" ht="18">
      <c r="A20" s="207" t="s">
        <v>56</v>
      </c>
      <c r="B20" s="192"/>
      <c r="C20" s="193"/>
      <c r="D20" s="193"/>
      <c r="E20" s="194"/>
      <c r="F20" s="195"/>
      <c r="G20" s="184"/>
    </row>
    <row r="21" spans="1:7" s="95" customFormat="1" ht="18">
      <c r="A21" s="208"/>
      <c r="B21" s="196"/>
      <c r="C21" s="197"/>
      <c r="D21" s="197"/>
      <c r="E21" s="198"/>
      <c r="F21" s="199"/>
      <c r="G21" s="185"/>
    </row>
    <row r="22" spans="1:7" s="95" customFormat="1" ht="18">
      <c r="A22" s="164"/>
      <c r="B22" s="160"/>
      <c r="C22" s="160"/>
      <c r="D22" s="160"/>
      <c r="E22" s="160"/>
      <c r="F22" s="160"/>
      <c r="G22" s="160"/>
    </row>
    <row r="23" spans="1:7" s="95" customFormat="1" ht="24.75" customHeight="1" thickBot="1">
      <c r="A23" s="160"/>
      <c r="B23" s="160"/>
      <c r="C23" s="160"/>
      <c r="D23" s="160"/>
      <c r="E23" s="160"/>
      <c r="F23" s="160"/>
      <c r="G23" s="160"/>
    </row>
    <row r="24" spans="1:7" s="105" customFormat="1" ht="23.25" customHeight="1">
      <c r="A24" s="103" t="s">
        <v>57</v>
      </c>
      <c r="B24" s="176" t="s">
        <v>58</v>
      </c>
      <c r="C24" s="177"/>
      <c r="D24" s="180" t="s">
        <v>59</v>
      </c>
      <c r="E24" s="181"/>
      <c r="F24" s="104" t="s">
        <v>60</v>
      </c>
      <c r="G24" s="182"/>
    </row>
    <row r="25" spans="1:7" s="105" customFormat="1" ht="6" customHeight="1">
      <c r="A25" s="106"/>
      <c r="B25" s="107"/>
      <c r="C25" s="108"/>
      <c r="D25" s="109"/>
      <c r="E25" s="110"/>
      <c r="F25" s="111"/>
      <c r="G25" s="182"/>
    </row>
    <row r="26" spans="1:7" s="95" customFormat="1" ht="7.5" customHeight="1" thickBot="1">
      <c r="A26" s="112"/>
      <c r="B26" s="178"/>
      <c r="C26" s="179"/>
      <c r="D26" s="174"/>
      <c r="E26" s="175"/>
      <c r="F26" s="113"/>
      <c r="G26" s="182"/>
    </row>
    <row r="27" spans="1:8" s="105" customFormat="1" ht="24" customHeight="1">
      <c r="A27" s="114"/>
      <c r="B27" s="171" t="s">
        <v>61</v>
      </c>
      <c r="C27" s="172"/>
      <c r="D27" s="169">
        <f>I36*$B$17</f>
        <v>0</v>
      </c>
      <c r="E27" s="170"/>
      <c r="F27" s="115">
        <v>10</v>
      </c>
      <c r="G27" s="182"/>
      <c r="H27" s="116"/>
    </row>
    <row r="28" spans="1:8" s="105" customFormat="1" ht="24" customHeight="1">
      <c r="A28" s="117"/>
      <c r="B28" s="171" t="s">
        <v>62</v>
      </c>
      <c r="C28" s="172"/>
      <c r="D28" s="169">
        <f>J36*B17</f>
        <v>0</v>
      </c>
      <c r="E28" s="170"/>
      <c r="F28" s="115">
        <v>10</v>
      </c>
      <c r="G28" s="182"/>
      <c r="H28" s="173"/>
    </row>
    <row r="29" spans="1:8" s="105" customFormat="1" ht="24" customHeight="1">
      <c r="A29" s="117"/>
      <c r="B29" s="171" t="s">
        <v>63</v>
      </c>
      <c r="C29" s="172"/>
      <c r="D29" s="169">
        <f>K36*B17</f>
        <v>0</v>
      </c>
      <c r="E29" s="170"/>
      <c r="F29" s="115">
        <v>10</v>
      </c>
      <c r="G29" s="182"/>
      <c r="H29" s="173"/>
    </row>
    <row r="30" spans="1:8" s="105" customFormat="1" ht="24" customHeight="1" thickBot="1">
      <c r="A30" s="117"/>
      <c r="B30" s="167" t="s">
        <v>64</v>
      </c>
      <c r="C30" s="168"/>
      <c r="D30" s="169">
        <f>L36*B17</f>
        <v>0</v>
      </c>
      <c r="E30" s="170"/>
      <c r="F30" s="119">
        <v>10</v>
      </c>
      <c r="G30" s="182"/>
      <c r="H30" s="120"/>
    </row>
    <row r="31" spans="1:8" s="95" customFormat="1" ht="30.75" customHeight="1" thickBot="1">
      <c r="A31" s="164"/>
      <c r="B31" s="160"/>
      <c r="C31" s="160"/>
      <c r="D31" s="160"/>
      <c r="E31" s="160"/>
      <c r="F31" s="160"/>
      <c r="G31" s="160"/>
      <c r="H31" s="173"/>
    </row>
    <row r="32" spans="1:8" s="95" customFormat="1" ht="24" customHeight="1">
      <c r="A32" s="121" t="s">
        <v>65</v>
      </c>
      <c r="B32" s="176" t="s">
        <v>58</v>
      </c>
      <c r="C32" s="177"/>
      <c r="D32" s="180" t="s">
        <v>59</v>
      </c>
      <c r="E32" s="181"/>
      <c r="F32" s="104" t="s">
        <v>66</v>
      </c>
      <c r="G32" s="104" t="s">
        <v>67</v>
      </c>
      <c r="H32" s="173"/>
    </row>
    <row r="33" spans="1:8" s="95" customFormat="1" ht="6" customHeight="1">
      <c r="A33" s="122"/>
      <c r="B33" s="107"/>
      <c r="C33" s="108"/>
      <c r="D33" s="109"/>
      <c r="E33" s="110"/>
      <c r="F33" s="111"/>
      <c r="G33" s="111"/>
      <c r="H33" s="118"/>
    </row>
    <row r="34" spans="1:9" s="95" customFormat="1" ht="9" customHeight="1" thickBot="1">
      <c r="A34" s="123"/>
      <c r="B34" s="178"/>
      <c r="C34" s="179"/>
      <c r="D34" s="174"/>
      <c r="E34" s="175"/>
      <c r="F34" s="113"/>
      <c r="G34" s="124"/>
      <c r="H34" s="125"/>
      <c r="I34" s="126"/>
    </row>
    <row r="35" spans="1:12" ht="24" customHeight="1">
      <c r="A35" s="127"/>
      <c r="B35" s="171" t="s">
        <v>68</v>
      </c>
      <c r="C35" s="172"/>
      <c r="D35" s="169">
        <f>I37*B17</f>
        <v>0</v>
      </c>
      <c r="E35" s="170"/>
      <c r="F35" s="128" t="s">
        <v>69</v>
      </c>
      <c r="G35" s="128">
        <f>IF(D35&lt;&gt;0,B17*0.1,0)</f>
        <v>0</v>
      </c>
      <c r="H35" s="129"/>
      <c r="I35">
        <v>24</v>
      </c>
      <c r="J35">
        <v>36</v>
      </c>
      <c r="K35">
        <v>48</v>
      </c>
      <c r="L35">
        <v>60</v>
      </c>
    </row>
    <row r="36" spans="2:13" ht="24" customHeight="1">
      <c r="B36" s="171" t="s">
        <v>70</v>
      </c>
      <c r="C36" s="172"/>
      <c r="D36" s="169">
        <f>J37*B17</f>
        <v>0</v>
      </c>
      <c r="E36" s="170"/>
      <c r="F36" s="128" t="s">
        <v>71</v>
      </c>
      <c r="G36" s="128">
        <f>IF(D36&lt;&gt;0,B17*0.1,0)</f>
        <v>0</v>
      </c>
      <c r="H36" s="135" t="s">
        <v>85</v>
      </c>
      <c r="I36" s="136">
        <f>IF($B$17&lt;10000,'Rate Card B'!B22,IF($B$17&lt;25000,'Rate Card B'!B23,IF($B$17&lt;50000,'Rate Card B'!B24,IF($B$17&lt;100000,'Rate Card B'!B25,0))))</f>
        <v>0.04524024632855568</v>
      </c>
      <c r="J36" s="136">
        <f>IF($B$17&lt;10000,'Rate Card B'!C22,IF($B$17&lt;25000,'Rate Card B'!C23,IF($B$17&lt;50000,'Rate Card B'!C24,IF($B$17&lt;100000,'Rate Card B'!C25,0))))</f>
        <v>0.03145415401447598</v>
      </c>
      <c r="K36" s="136">
        <f>IF($B$17&lt;10000,'Rate Card B'!D22,IF($B$17&lt;25000,'Rate Card B'!D23,IF($B$17&lt;50000,'Rate Card B'!D24,IF($B$17&lt;100000,'Rate Card B'!D25,0))))</f>
        <v>0.024587221460917543</v>
      </c>
      <c r="L36" s="136">
        <f>IF($B$17&lt;10000,'Rate Card B'!E22,IF($B$17&lt;25000,'Rate Card B'!E23,IF($B$17&lt;50000,'Rate Card B'!E24,IF($B$17&lt;100000,'Rate Card B'!E25,0))))</f>
        <v>0.02048784219097006</v>
      </c>
      <c r="M36" t="s">
        <v>86</v>
      </c>
    </row>
    <row r="37" spans="2:13" ht="24" customHeight="1">
      <c r="B37" s="171" t="s">
        <v>72</v>
      </c>
      <c r="C37" s="172"/>
      <c r="D37" s="169">
        <f>K37*B17</f>
        <v>0</v>
      </c>
      <c r="E37" s="170"/>
      <c r="F37" s="128" t="s">
        <v>73</v>
      </c>
      <c r="G37" s="128">
        <f>IF(D37&lt;&gt;0,B17*0.1,0)</f>
        <v>0</v>
      </c>
      <c r="H37" s="135" t="s">
        <v>85</v>
      </c>
      <c r="I37" s="136">
        <f>IF($B$17&lt;10000,'Rate Card B'!B10,IF($B$17&lt;25000,'Rate Card B'!B11,IF($B$17&lt;50000,'Rate Card B'!B12,IF($B$17&lt;100000,'Rate Card B'!B13,0))))</f>
        <v>0.04132571689854937</v>
      </c>
      <c r="J37" s="136">
        <f>IF($B$17&lt;10000,'Rate Card B'!C10,IF($B$17&lt;25000,'Rate Card B'!C11,IF($B$17&lt;50000,'Rate Card B'!C12,IF($B$17&lt;100000,'Rate Card B'!C13,0))))</f>
        <v>0.028914307337560605</v>
      </c>
      <c r="K37" s="136">
        <f>IF($B$17&lt;10000,'Rate Card B'!D10,IF($B$17&lt;25000,'Rate Card B'!D11,IF($B$17&lt;50000,'Rate Card B'!D12,IF($B$17&lt;100000,'Rate Card B'!D13,0))))</f>
        <v>0.022730796547408</v>
      </c>
      <c r="L37" s="136">
        <f>IF($B$17&lt;10000,'Rate Card B'!E10,IF($B$17&lt;25000,'Rate Card B'!E11,IF($B$17&lt;50000,'Rate Card B'!E12,IF($B$17&lt;100000,'Rate Card B'!E13,0))))</f>
        <v>0.019038356502453745</v>
      </c>
      <c r="M37" t="s">
        <v>87</v>
      </c>
    </row>
    <row r="38" spans="2:13" s="95" customFormat="1" ht="24" customHeight="1" thickBot="1">
      <c r="B38" s="167" t="s">
        <v>74</v>
      </c>
      <c r="C38" s="168"/>
      <c r="D38" s="169">
        <f>L37*B17</f>
        <v>0</v>
      </c>
      <c r="E38" s="170"/>
      <c r="F38" s="130" t="s">
        <v>75</v>
      </c>
      <c r="G38" s="131">
        <f>IF(D38&lt;&gt;0,B17*0.1,0)</f>
        <v>0</v>
      </c>
      <c r="H38" s="135"/>
      <c r="I38" s="136"/>
      <c r="J38" s="136"/>
      <c r="K38" s="136"/>
      <c r="L38" s="136"/>
      <c r="M38"/>
    </row>
    <row r="39" spans="1:7" s="95" customFormat="1" ht="30" customHeight="1">
      <c r="A39" s="164"/>
      <c r="B39" s="160"/>
      <c r="C39" s="160"/>
      <c r="D39" s="160"/>
      <c r="E39" s="160"/>
      <c r="F39" s="160"/>
      <c r="G39" s="160"/>
    </row>
    <row r="40" spans="1:7" s="95" customFormat="1" ht="37.5" customHeight="1">
      <c r="A40" s="164"/>
      <c r="B40" s="160"/>
      <c r="C40" s="160"/>
      <c r="D40" s="160"/>
      <c r="E40" s="160"/>
      <c r="F40" s="160"/>
      <c r="G40" s="160"/>
    </row>
    <row r="41" spans="1:7" s="95" customFormat="1" ht="24" customHeight="1">
      <c r="A41" s="166" t="s">
        <v>76</v>
      </c>
      <c r="B41" s="166"/>
      <c r="C41" s="166"/>
      <c r="D41" s="166"/>
      <c r="E41" s="166"/>
      <c r="F41" s="166"/>
      <c r="G41" s="166"/>
    </row>
    <row r="42" spans="1:7" s="95" customFormat="1" ht="24" customHeight="1">
      <c r="A42" s="166" t="s">
        <v>77</v>
      </c>
      <c r="B42" s="166"/>
      <c r="C42" s="166"/>
      <c r="D42" s="166"/>
      <c r="E42" s="166"/>
      <c r="F42" s="166"/>
      <c r="G42" s="166"/>
    </row>
    <row r="43" spans="1:7" s="95" customFormat="1" ht="18">
      <c r="A43" s="166" t="s">
        <v>78</v>
      </c>
      <c r="B43" s="166"/>
      <c r="C43" s="166"/>
      <c r="D43" s="166"/>
      <c r="E43" s="166"/>
      <c r="F43" s="166"/>
      <c r="G43" s="166"/>
    </row>
    <row r="44" spans="1:7" ht="18.75">
      <c r="A44" s="161"/>
      <c r="B44" s="161"/>
      <c r="C44" s="161"/>
      <c r="D44" s="161"/>
      <c r="E44" s="161"/>
      <c r="F44" s="161"/>
      <c r="G44" s="161"/>
    </row>
    <row r="45" spans="1:7" ht="12.75">
      <c r="A45" s="160"/>
      <c r="B45" s="160"/>
      <c r="C45" s="160"/>
      <c r="D45" s="160"/>
      <c r="E45" s="160"/>
      <c r="F45" s="160"/>
      <c r="G45" s="160"/>
    </row>
    <row r="46" spans="1:7" ht="18" customHeight="1">
      <c r="A46" s="160"/>
      <c r="B46" s="160"/>
      <c r="C46" s="160"/>
      <c r="D46" s="160"/>
      <c r="E46" s="160"/>
      <c r="F46" s="160"/>
      <c r="G46" s="160"/>
    </row>
    <row r="47" spans="1:7" ht="18" hidden="1">
      <c r="A47" s="165" t="s">
        <v>79</v>
      </c>
      <c r="B47" s="165"/>
      <c r="C47" s="165"/>
      <c r="D47" s="165"/>
      <c r="E47" s="165"/>
      <c r="F47" s="165"/>
      <c r="G47" s="165"/>
    </row>
    <row r="48" spans="1:7" ht="18" hidden="1">
      <c r="A48" s="165"/>
      <c r="B48" s="165"/>
      <c r="C48" s="165"/>
      <c r="D48" s="165"/>
      <c r="E48" s="165"/>
      <c r="F48" s="165"/>
      <c r="G48" s="165"/>
    </row>
    <row r="49" spans="1:7" ht="43.5" customHeight="1" hidden="1">
      <c r="A49" s="162" t="s">
        <v>80</v>
      </c>
      <c r="B49" s="162"/>
      <c r="C49" s="162"/>
      <c r="D49" s="162"/>
      <c r="E49" s="162"/>
      <c r="F49" s="162"/>
      <c r="G49" s="162"/>
    </row>
    <row r="50" spans="1:7" ht="35.25" customHeight="1" hidden="1">
      <c r="A50" s="162" t="s">
        <v>81</v>
      </c>
      <c r="B50" s="162"/>
      <c r="C50" s="162"/>
      <c r="D50" s="162"/>
      <c r="E50" s="162"/>
      <c r="F50" s="162"/>
      <c r="G50" s="162"/>
    </row>
    <row r="51" spans="1:7" ht="35.25" customHeight="1" hidden="1">
      <c r="A51" s="132"/>
      <c r="B51" s="132"/>
      <c r="C51" s="132"/>
      <c r="D51" s="132"/>
      <c r="E51" s="132"/>
      <c r="F51" s="132"/>
      <c r="G51" s="132"/>
    </row>
    <row r="52" spans="1:7" ht="35.25" customHeight="1">
      <c r="A52" s="162" t="s">
        <v>82</v>
      </c>
      <c r="B52" s="162"/>
      <c r="C52" s="162"/>
      <c r="D52" s="162"/>
      <c r="E52" s="162"/>
      <c r="F52" s="162"/>
      <c r="G52" s="162"/>
    </row>
    <row r="53" spans="1:7" ht="54" customHeight="1">
      <c r="A53" s="162"/>
      <c r="B53" s="162"/>
      <c r="C53" s="162"/>
      <c r="D53" s="162"/>
      <c r="E53" s="162"/>
      <c r="F53" s="162"/>
      <c r="G53" s="162"/>
    </row>
    <row r="54" spans="1:7" ht="15.75" customHeight="1" hidden="1">
      <c r="A54" s="133"/>
      <c r="B54" s="133"/>
      <c r="C54" s="133"/>
      <c r="D54" s="133"/>
      <c r="E54" s="133"/>
      <c r="F54" s="133"/>
      <c r="G54" s="133"/>
    </row>
    <row r="55" spans="1:7" ht="15.75" customHeight="1" hidden="1">
      <c r="A55" s="134"/>
      <c r="B55" s="134"/>
      <c r="C55" s="134"/>
      <c r="D55" s="134"/>
      <c r="E55" s="134"/>
      <c r="F55" s="134"/>
      <c r="G55" s="134"/>
    </row>
    <row r="56" spans="1:7" ht="18" customHeight="1">
      <c r="A56" s="163" t="s">
        <v>83</v>
      </c>
      <c r="B56" s="164"/>
      <c r="C56" s="164"/>
      <c r="D56" s="164"/>
      <c r="E56" s="164"/>
      <c r="F56" s="164"/>
      <c r="G56" s="164"/>
    </row>
    <row r="57" spans="1:7" ht="18" customHeight="1">
      <c r="A57" s="165" t="s">
        <v>42</v>
      </c>
      <c r="B57" s="165"/>
      <c r="C57" s="165"/>
      <c r="D57" s="165"/>
      <c r="E57" s="165"/>
      <c r="F57" s="165"/>
      <c r="G57" s="165"/>
    </row>
    <row r="58" spans="1:7" ht="18" customHeight="1">
      <c r="A58" s="166" t="s">
        <v>44</v>
      </c>
      <c r="B58" s="166"/>
      <c r="C58" s="166"/>
      <c r="D58" s="166"/>
      <c r="E58" s="166"/>
      <c r="F58" s="166"/>
      <c r="G58" s="166"/>
    </row>
    <row r="59" spans="1:7" ht="18" customHeight="1">
      <c r="A59" s="166" t="s">
        <v>43</v>
      </c>
      <c r="B59" s="166"/>
      <c r="C59" s="166"/>
      <c r="D59" s="166"/>
      <c r="E59" s="166"/>
      <c r="F59" s="166"/>
      <c r="G59" s="166"/>
    </row>
    <row r="60" spans="1:7" ht="18" customHeight="1">
      <c r="A60" s="227" t="s">
        <v>41</v>
      </c>
      <c r="B60" s="228"/>
      <c r="C60" s="228"/>
      <c r="D60" s="228"/>
      <c r="E60" s="228"/>
      <c r="F60" s="228"/>
      <c r="G60" s="228"/>
    </row>
    <row r="61" spans="1:7" ht="18" customHeight="1">
      <c r="A61" s="227" t="s">
        <v>84</v>
      </c>
      <c r="B61" s="228"/>
      <c r="C61" s="228"/>
      <c r="D61" s="228"/>
      <c r="E61" s="228"/>
      <c r="F61" s="228"/>
      <c r="G61" s="228"/>
    </row>
    <row r="62" spans="1:7" ht="18" customHeight="1">
      <c r="A62" s="160"/>
      <c r="B62" s="160"/>
      <c r="C62" s="160"/>
      <c r="D62" s="160"/>
      <c r="E62" s="160"/>
      <c r="F62" s="160"/>
      <c r="G62" s="160"/>
    </row>
    <row r="63" spans="1:7" ht="18" customHeight="1">
      <c r="A63" s="160"/>
      <c r="B63" s="160"/>
      <c r="C63" s="160"/>
      <c r="D63" s="160"/>
      <c r="E63" s="160"/>
      <c r="F63" s="160"/>
      <c r="G63" s="160"/>
    </row>
    <row r="64" spans="1:7" ht="18.75">
      <c r="A64" s="161"/>
      <c r="B64" s="161"/>
      <c r="C64" s="161"/>
      <c r="D64" s="161"/>
      <c r="E64" s="161"/>
      <c r="F64" s="161"/>
      <c r="G64" s="161"/>
    </row>
  </sheetData>
  <sheetProtection/>
  <mergeCells count="68">
    <mergeCell ref="A64:G64"/>
    <mergeCell ref="A50:G50"/>
    <mergeCell ref="A53:G53"/>
    <mergeCell ref="A52:G52"/>
    <mergeCell ref="A58:G58"/>
    <mergeCell ref="A59:G59"/>
    <mergeCell ref="A60:G60"/>
    <mergeCell ref="A61:G61"/>
    <mergeCell ref="A56:G56"/>
    <mergeCell ref="A62:G63"/>
    <mergeCell ref="A47:G47"/>
    <mergeCell ref="A48:G48"/>
    <mergeCell ref="A49:G49"/>
    <mergeCell ref="A57:G57"/>
    <mergeCell ref="A45:G45"/>
    <mergeCell ref="B38:C38"/>
    <mergeCell ref="D38:E38"/>
    <mergeCell ref="A39:G39"/>
    <mergeCell ref="A40:G40"/>
    <mergeCell ref="A43:G43"/>
    <mergeCell ref="A46:G46"/>
    <mergeCell ref="A41:G41"/>
    <mergeCell ref="A42:G42"/>
    <mergeCell ref="A44:G44"/>
    <mergeCell ref="B37:C37"/>
    <mergeCell ref="D37:E37"/>
    <mergeCell ref="H31:H32"/>
    <mergeCell ref="A31:G31"/>
    <mergeCell ref="D34:E34"/>
    <mergeCell ref="B32:C32"/>
    <mergeCell ref="B34:C34"/>
    <mergeCell ref="D32:E32"/>
    <mergeCell ref="B36:C36"/>
    <mergeCell ref="D36:E36"/>
    <mergeCell ref="B30:C30"/>
    <mergeCell ref="D30:E30"/>
    <mergeCell ref="G24:G30"/>
    <mergeCell ref="B24:C24"/>
    <mergeCell ref="B26:C26"/>
    <mergeCell ref="D24:E24"/>
    <mergeCell ref="B28:C28"/>
    <mergeCell ref="D28:E28"/>
    <mergeCell ref="H28:H29"/>
    <mergeCell ref="B29:C29"/>
    <mergeCell ref="D29:E29"/>
    <mergeCell ref="I14:O14"/>
    <mergeCell ref="G20:G21"/>
    <mergeCell ref="B17:D18"/>
    <mergeCell ref="B20:F21"/>
    <mergeCell ref="D27:E27"/>
    <mergeCell ref="D26:E26"/>
    <mergeCell ref="B8:D8"/>
    <mergeCell ref="B10:D10"/>
    <mergeCell ref="A14:A15"/>
    <mergeCell ref="B14:D15"/>
    <mergeCell ref="B11:D11"/>
    <mergeCell ref="B12:D12"/>
    <mergeCell ref="A9:G9"/>
    <mergeCell ref="B35:C35"/>
    <mergeCell ref="D35:E35"/>
    <mergeCell ref="A13:G13"/>
    <mergeCell ref="A16:G16"/>
    <mergeCell ref="E17:G18"/>
    <mergeCell ref="E14:G15"/>
    <mergeCell ref="A19:G19"/>
    <mergeCell ref="A22:G23"/>
    <mergeCell ref="A20:A21"/>
    <mergeCell ref="B27:C27"/>
  </mergeCells>
  <conditionalFormatting sqref="B8:D8 B10:D12 B14:D15 B17:D18 B20:F21 G12 G10">
    <cfRule type="cellIs" priority="1" dxfId="0" operator="equal" stopIfTrue="1">
      <formula>0</formula>
    </cfRule>
  </conditionalFormatting>
  <printOptions horizontalCentered="1" verticalCentered="1"/>
  <pageMargins left="0.58" right="0.58" top="0.5" bottom="0.51" header="0.33" footer="0.5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O64"/>
  <sheetViews>
    <sheetView view="pageBreakPreview" zoomScale="60" zoomScalePageLayoutView="0" workbookViewId="0" topLeftCell="A16">
      <selection activeCell="H57" sqref="H57"/>
    </sheetView>
  </sheetViews>
  <sheetFormatPr defaultColWidth="9.140625" defaultRowHeight="12.75"/>
  <cols>
    <col min="1" max="1" width="32.421875" style="0" customWidth="1"/>
    <col min="2" max="2" width="18.7109375" style="0" customWidth="1"/>
    <col min="3" max="3" width="12.7109375" style="0" customWidth="1"/>
    <col min="4" max="4" width="18.7109375" style="0" customWidth="1"/>
    <col min="5" max="5" width="12.7109375" style="0" customWidth="1"/>
    <col min="6" max="6" width="31.8515625" style="0" customWidth="1"/>
    <col min="7" max="7" width="29.00390625" style="0" customWidth="1"/>
    <col min="8" max="8" width="23.7109375" style="0" bestFit="1" customWidth="1"/>
    <col min="9" max="12" width="11.28125" style="0" bestFit="1" customWidth="1"/>
    <col min="13" max="13" width="11.8515625" style="0" bestFit="1" customWidth="1"/>
  </cols>
  <sheetData>
    <row r="1" s="92" customFormat="1" ht="12.75"/>
    <row r="2" s="92" customFormat="1" ht="12.75"/>
    <row r="3" s="92" customFormat="1" ht="12.75"/>
    <row r="4" s="92" customFormat="1" ht="12.75"/>
    <row r="5" s="92" customFormat="1" ht="44.25" customHeight="1"/>
    <row r="8" spans="1:7" s="95" customFormat="1" ht="18">
      <c r="A8" s="93" t="s">
        <v>49</v>
      </c>
      <c r="B8" s="200"/>
      <c r="C8" s="201"/>
      <c r="D8" s="202"/>
      <c r="E8" s="94"/>
      <c r="F8" s="89"/>
      <c r="G8" s="89"/>
    </row>
    <row r="9" spans="1:7" s="95" customFormat="1" ht="27.75" customHeight="1">
      <c r="A9" s="209"/>
      <c r="B9" s="160"/>
      <c r="C9" s="160"/>
      <c r="D9" s="160"/>
      <c r="E9" s="160"/>
      <c r="F9" s="160"/>
      <c r="G9" s="160"/>
    </row>
    <row r="10" spans="1:7" s="95" customFormat="1" ht="18">
      <c r="A10" s="93" t="s">
        <v>50</v>
      </c>
      <c r="B10" s="203"/>
      <c r="C10" s="204"/>
      <c r="D10" s="205"/>
      <c r="E10" s="96"/>
      <c r="F10" s="97" t="s">
        <v>51</v>
      </c>
      <c r="G10" s="98"/>
    </row>
    <row r="11" spans="1:7" s="95" customFormat="1" ht="18">
      <c r="A11" s="89"/>
      <c r="B11" s="221"/>
      <c r="C11" s="222"/>
      <c r="D11" s="223"/>
      <c r="E11" s="96"/>
      <c r="F11" s="99"/>
      <c r="G11" s="99"/>
    </row>
    <row r="12" spans="1:7" s="95" customFormat="1" ht="18">
      <c r="A12" s="89"/>
      <c r="B12" s="224"/>
      <c r="C12" s="225"/>
      <c r="D12" s="226"/>
      <c r="E12" s="96"/>
      <c r="F12" s="97" t="s">
        <v>52</v>
      </c>
      <c r="G12" s="98"/>
    </row>
    <row r="13" spans="1:7" s="95" customFormat="1" ht="30.75" customHeight="1">
      <c r="A13" s="209"/>
      <c r="B13" s="160"/>
      <c r="C13" s="160"/>
      <c r="D13" s="160"/>
      <c r="E13" s="160"/>
      <c r="F13" s="160"/>
      <c r="G13" s="160"/>
    </row>
    <row r="14" spans="1:15" s="95" customFormat="1" ht="33.75">
      <c r="A14" s="214" t="s">
        <v>53</v>
      </c>
      <c r="B14" s="215"/>
      <c r="C14" s="216"/>
      <c r="D14" s="217"/>
      <c r="E14" s="213"/>
      <c r="F14" s="160"/>
      <c r="G14" s="160"/>
      <c r="I14" s="183"/>
      <c r="J14" s="183"/>
      <c r="K14" s="183"/>
      <c r="L14" s="183"/>
      <c r="M14" s="183"/>
      <c r="N14" s="183"/>
      <c r="O14" s="183"/>
    </row>
    <row r="15" spans="1:7" s="95" customFormat="1" ht="18">
      <c r="A15" s="214"/>
      <c r="B15" s="218"/>
      <c r="C15" s="219"/>
      <c r="D15" s="220"/>
      <c r="E15" s="185"/>
      <c r="F15" s="160"/>
      <c r="G15" s="160"/>
    </row>
    <row r="16" spans="1:7" s="95" customFormat="1" ht="27.75" customHeight="1">
      <c r="A16" s="210"/>
      <c r="B16" s="160"/>
      <c r="C16" s="160"/>
      <c r="D16" s="160"/>
      <c r="E16" s="160"/>
      <c r="F16" s="160"/>
      <c r="G16" s="160"/>
    </row>
    <row r="17" spans="1:10" s="95" customFormat="1" ht="37.5" customHeight="1">
      <c r="A17" s="100" t="s">
        <v>54</v>
      </c>
      <c r="B17" s="186">
        <v>0</v>
      </c>
      <c r="C17" s="187"/>
      <c r="D17" s="188"/>
      <c r="E17" s="211" t="s">
        <v>55</v>
      </c>
      <c r="F17" s="212"/>
      <c r="G17" s="212"/>
      <c r="J17" s="101"/>
    </row>
    <row r="18" spans="1:7" s="95" customFormat="1" ht="18">
      <c r="A18" s="102"/>
      <c r="B18" s="189"/>
      <c r="C18" s="190"/>
      <c r="D18" s="191"/>
      <c r="E18" s="211"/>
      <c r="F18" s="212"/>
      <c r="G18" s="212"/>
    </row>
    <row r="19" spans="1:7" s="95" customFormat="1" ht="31.5" customHeight="1">
      <c r="A19" s="206"/>
      <c r="B19" s="160"/>
      <c r="C19" s="160"/>
      <c r="D19" s="160"/>
      <c r="E19" s="160"/>
      <c r="F19" s="160"/>
      <c r="G19" s="160"/>
    </row>
    <row r="20" spans="1:7" s="95" customFormat="1" ht="18">
      <c r="A20" s="207" t="s">
        <v>56</v>
      </c>
      <c r="B20" s="192"/>
      <c r="C20" s="193"/>
      <c r="D20" s="193"/>
      <c r="E20" s="194"/>
      <c r="F20" s="195"/>
      <c r="G20" s="184"/>
    </row>
    <row r="21" spans="1:7" s="95" customFormat="1" ht="18">
      <c r="A21" s="208"/>
      <c r="B21" s="196"/>
      <c r="C21" s="197"/>
      <c r="D21" s="197"/>
      <c r="E21" s="198"/>
      <c r="F21" s="199"/>
      <c r="G21" s="185"/>
    </row>
    <row r="22" spans="1:7" s="95" customFormat="1" ht="18">
      <c r="A22" s="164"/>
      <c r="B22" s="160"/>
      <c r="C22" s="160"/>
      <c r="D22" s="160"/>
      <c r="E22" s="160"/>
      <c r="F22" s="160"/>
      <c r="G22" s="160"/>
    </row>
    <row r="23" spans="1:7" s="95" customFormat="1" ht="24.75" customHeight="1" thickBot="1">
      <c r="A23" s="160"/>
      <c r="B23" s="160"/>
      <c r="C23" s="160"/>
      <c r="D23" s="160"/>
      <c r="E23" s="160"/>
      <c r="F23" s="160"/>
      <c r="G23" s="160"/>
    </row>
    <row r="24" spans="1:7" s="105" customFormat="1" ht="23.25" customHeight="1">
      <c r="A24" s="103" t="s">
        <v>57</v>
      </c>
      <c r="B24" s="176" t="s">
        <v>58</v>
      </c>
      <c r="C24" s="177"/>
      <c r="D24" s="180" t="s">
        <v>59</v>
      </c>
      <c r="E24" s="181"/>
      <c r="F24" s="104" t="s">
        <v>60</v>
      </c>
      <c r="G24" s="182"/>
    </row>
    <row r="25" spans="1:7" s="105" customFormat="1" ht="6" customHeight="1">
      <c r="A25" s="106"/>
      <c r="B25" s="107"/>
      <c r="C25" s="108"/>
      <c r="D25" s="109"/>
      <c r="E25" s="110"/>
      <c r="F25" s="111"/>
      <c r="G25" s="182"/>
    </row>
    <row r="26" spans="1:7" s="95" customFormat="1" ht="7.5" customHeight="1" thickBot="1">
      <c r="A26" s="112"/>
      <c r="B26" s="178"/>
      <c r="C26" s="179"/>
      <c r="D26" s="174"/>
      <c r="E26" s="175"/>
      <c r="F26" s="113"/>
      <c r="G26" s="182"/>
    </row>
    <row r="27" spans="1:8" s="105" customFormat="1" ht="24" customHeight="1">
      <c r="A27" s="114"/>
      <c r="B27" s="171" t="s">
        <v>61</v>
      </c>
      <c r="C27" s="172"/>
      <c r="D27" s="169">
        <f>I36*$B$17</f>
        <v>0</v>
      </c>
      <c r="E27" s="170"/>
      <c r="F27" s="115">
        <v>10</v>
      </c>
      <c r="G27" s="182"/>
      <c r="H27" s="116"/>
    </row>
    <row r="28" spans="1:8" s="105" customFormat="1" ht="24" customHeight="1">
      <c r="A28" s="117"/>
      <c r="B28" s="171" t="s">
        <v>62</v>
      </c>
      <c r="C28" s="172"/>
      <c r="D28" s="169">
        <f>J36*B17</f>
        <v>0</v>
      </c>
      <c r="E28" s="170"/>
      <c r="F28" s="115">
        <v>10</v>
      </c>
      <c r="G28" s="182"/>
      <c r="H28" s="173"/>
    </row>
    <row r="29" spans="1:8" s="105" customFormat="1" ht="24" customHeight="1">
      <c r="A29" s="117"/>
      <c r="B29" s="171" t="s">
        <v>63</v>
      </c>
      <c r="C29" s="172"/>
      <c r="D29" s="169">
        <f>K36*B17</f>
        <v>0</v>
      </c>
      <c r="E29" s="170"/>
      <c r="F29" s="115">
        <v>10</v>
      </c>
      <c r="G29" s="182"/>
      <c r="H29" s="173"/>
    </row>
    <row r="30" spans="1:8" s="105" customFormat="1" ht="24" customHeight="1" thickBot="1">
      <c r="A30" s="117"/>
      <c r="B30" s="167" t="s">
        <v>64</v>
      </c>
      <c r="C30" s="168"/>
      <c r="D30" s="169">
        <f>L36*B17</f>
        <v>0</v>
      </c>
      <c r="E30" s="170"/>
      <c r="F30" s="119">
        <v>10</v>
      </c>
      <c r="G30" s="182"/>
      <c r="H30" s="120"/>
    </row>
    <row r="31" spans="1:8" s="95" customFormat="1" ht="30.75" customHeight="1" thickBot="1">
      <c r="A31" s="164"/>
      <c r="B31" s="160"/>
      <c r="C31" s="160"/>
      <c r="D31" s="160"/>
      <c r="E31" s="160"/>
      <c r="F31" s="160"/>
      <c r="G31" s="160"/>
      <c r="H31" s="173"/>
    </row>
    <row r="32" spans="1:8" s="95" customFormat="1" ht="24" customHeight="1">
      <c r="A32" s="121" t="s">
        <v>65</v>
      </c>
      <c r="B32" s="176" t="s">
        <v>58</v>
      </c>
      <c r="C32" s="177"/>
      <c r="D32" s="180" t="s">
        <v>59</v>
      </c>
      <c r="E32" s="181"/>
      <c r="F32" s="104" t="s">
        <v>66</v>
      </c>
      <c r="G32" s="104" t="s">
        <v>67</v>
      </c>
      <c r="H32" s="173"/>
    </row>
    <row r="33" spans="1:8" s="95" customFormat="1" ht="6" customHeight="1">
      <c r="A33" s="122"/>
      <c r="B33" s="107"/>
      <c r="C33" s="108"/>
      <c r="D33" s="109"/>
      <c r="E33" s="110"/>
      <c r="F33" s="111"/>
      <c r="G33" s="111"/>
      <c r="H33" s="118"/>
    </row>
    <row r="34" spans="1:9" s="95" customFormat="1" ht="9" customHeight="1" thickBot="1">
      <c r="A34" s="123"/>
      <c r="B34" s="178"/>
      <c r="C34" s="179"/>
      <c r="D34" s="174"/>
      <c r="E34" s="175"/>
      <c r="F34" s="113"/>
      <c r="G34" s="124"/>
      <c r="H34" s="125"/>
      <c r="I34" s="126"/>
    </row>
    <row r="35" spans="1:12" ht="24" customHeight="1">
      <c r="A35" s="127"/>
      <c r="B35" s="171" t="s">
        <v>68</v>
      </c>
      <c r="C35" s="172"/>
      <c r="D35" s="169">
        <f>I37*B17</f>
        <v>0</v>
      </c>
      <c r="E35" s="170"/>
      <c r="F35" s="128" t="s">
        <v>69</v>
      </c>
      <c r="G35" s="128">
        <f>IF(D35&lt;&gt;0,B17*0.1,0)</f>
        <v>0</v>
      </c>
      <c r="H35" s="129"/>
      <c r="I35">
        <v>24</v>
      </c>
      <c r="J35">
        <v>36</v>
      </c>
      <c r="K35">
        <v>48</v>
      </c>
      <c r="L35">
        <v>60</v>
      </c>
    </row>
    <row r="36" spans="2:13" ht="24" customHeight="1">
      <c r="B36" s="171" t="s">
        <v>70</v>
      </c>
      <c r="C36" s="172"/>
      <c r="D36" s="169">
        <f>J37*B17</f>
        <v>0</v>
      </c>
      <c r="E36" s="170"/>
      <c r="F36" s="128" t="s">
        <v>71</v>
      </c>
      <c r="G36" s="128">
        <f>IF(D36&lt;&gt;0,B17*0.1,0)</f>
        <v>0</v>
      </c>
      <c r="H36" s="135" t="s">
        <v>85</v>
      </c>
      <c r="I36" s="136">
        <f>IF($B$17&lt;10000,'Rate Card C'!B22,IF($B$17&lt;25000,'Rate Card C'!B23,IF($B$17&lt;50000,'Rate Card C'!B24,IF($B$17&lt;100000,'Rate Card C'!B25,0))))</f>
        <v>0.04555385827756129</v>
      </c>
      <c r="J36" s="136">
        <f>IF($B$17&lt;10000,'Rate Card C'!C22,IF($B$17&lt;25000,'Rate Card C'!C23,IF($B$17&lt;50000,'Rate Card C'!C24,IF($B$17&lt;100000,'Rate Card C'!C25,0))))</f>
        <v>0.031781347407141815</v>
      </c>
      <c r="K36" s="136">
        <f>IF($B$17&lt;10000,'Rate Card C'!D22,IF($B$17&lt;25000,'Rate Card C'!D23,IF($B$17&lt;50000,'Rate Card C'!D24,IF($B$17&lt;100000,'Rate Card C'!D25,0))))</f>
        <v>0.024925807362648073</v>
      </c>
      <c r="L36" s="136">
        <f>IF($B$17&lt;10000,'Rate Card C'!E22,IF($B$17&lt;25000,'Rate Card C'!E23,IF($B$17&lt;50000,'Rate Card C'!E24,IF($B$17&lt;100000,'Rate Card C'!E25,0))))</f>
        <v>0.02083690249827086</v>
      </c>
      <c r="M36" t="s">
        <v>86</v>
      </c>
    </row>
    <row r="37" spans="2:13" ht="24" customHeight="1">
      <c r="B37" s="171" t="s">
        <v>72</v>
      </c>
      <c r="C37" s="172"/>
      <c r="D37" s="169">
        <f>K37*B17</f>
        <v>0</v>
      </c>
      <c r="E37" s="170"/>
      <c r="F37" s="128" t="s">
        <v>73</v>
      </c>
      <c r="G37" s="128">
        <f>IF(D37&lt;&gt;0,B17*0.1,0)</f>
        <v>0</v>
      </c>
      <c r="H37" s="135" t="s">
        <v>85</v>
      </c>
      <c r="I37" s="136">
        <f>IF($B$17&lt;10000,'Rate Card C'!B10,IF($B$17&lt;25000,'Rate Card C'!B11,IF($B$17&lt;50000,'Rate Card C'!B12,IF($B$17&lt;100000,'Rate Card C'!B13,0))))</f>
        <v>0.041669212191670885</v>
      </c>
      <c r="J37" s="136">
        <f>IF($B$17&lt;10000,'Rate Card C'!C10,IF($B$17&lt;25000,'Rate Card C'!C11,IF($B$17&lt;50000,'Rate Card C'!C12,IF($B$17&lt;100000,'Rate Card C'!C13,0))))</f>
        <v>0.02926980413123313</v>
      </c>
      <c r="K37" s="136">
        <f>IF($B$17&lt;10000,'Rate Card C'!D10,IF($B$17&lt;25000,'Rate Card C'!D11,IF($B$17&lt;50000,'Rate Card C'!D12,IF($B$17&lt;100000,'Rate Card C'!D13,0))))</f>
        <v>0.02309632740019896</v>
      </c>
      <c r="L37" s="136">
        <f>IF($B$17&lt;10000,'Rate Card C'!E10,IF($B$17&lt;25000,'Rate Card C'!E11,IF($B$17&lt;50000,'Rate Card C'!E12,IF($B$17&lt;100000,'Rate Card C'!E13,0))))</f>
        <v>0.019413099159241592</v>
      </c>
      <c r="M37" t="s">
        <v>87</v>
      </c>
    </row>
    <row r="38" spans="2:13" s="95" customFormat="1" ht="24" customHeight="1" thickBot="1">
      <c r="B38" s="167" t="s">
        <v>74</v>
      </c>
      <c r="C38" s="168"/>
      <c r="D38" s="169">
        <f>L37*B17</f>
        <v>0</v>
      </c>
      <c r="E38" s="170"/>
      <c r="F38" s="130" t="s">
        <v>75</v>
      </c>
      <c r="G38" s="131">
        <f>IF(D38&lt;&gt;0,B17*0.1,0)</f>
        <v>0</v>
      </c>
      <c r="H38" s="135"/>
      <c r="I38" s="136"/>
      <c r="J38" s="136"/>
      <c r="K38" s="136"/>
      <c r="L38" s="136"/>
      <c r="M38"/>
    </row>
    <row r="39" spans="1:7" s="95" customFormat="1" ht="30" customHeight="1">
      <c r="A39" s="164"/>
      <c r="B39" s="160"/>
      <c r="C39" s="160"/>
      <c r="D39" s="160"/>
      <c r="E39" s="160"/>
      <c r="F39" s="160"/>
      <c r="G39" s="160"/>
    </row>
    <row r="40" spans="1:7" s="95" customFormat="1" ht="37.5" customHeight="1">
      <c r="A40" s="164"/>
      <c r="B40" s="160"/>
      <c r="C40" s="160"/>
      <c r="D40" s="160"/>
      <c r="E40" s="160"/>
      <c r="F40" s="160"/>
      <c r="G40" s="160"/>
    </row>
    <row r="41" spans="1:7" s="95" customFormat="1" ht="24" customHeight="1">
      <c r="A41" s="166" t="s">
        <v>76</v>
      </c>
      <c r="B41" s="166"/>
      <c r="C41" s="166"/>
      <c r="D41" s="166"/>
      <c r="E41" s="166"/>
      <c r="F41" s="166"/>
      <c r="G41" s="166"/>
    </row>
    <row r="42" spans="1:7" s="95" customFormat="1" ht="24" customHeight="1">
      <c r="A42" s="166" t="s">
        <v>77</v>
      </c>
      <c r="B42" s="166"/>
      <c r="C42" s="166"/>
      <c r="D42" s="166"/>
      <c r="E42" s="166"/>
      <c r="F42" s="166"/>
      <c r="G42" s="166"/>
    </row>
    <row r="43" spans="1:7" s="95" customFormat="1" ht="18">
      <c r="A43" s="166" t="s">
        <v>78</v>
      </c>
      <c r="B43" s="166"/>
      <c r="C43" s="166"/>
      <c r="D43" s="166"/>
      <c r="E43" s="166"/>
      <c r="F43" s="166"/>
      <c r="G43" s="166"/>
    </row>
    <row r="44" spans="1:7" ht="18.75">
      <c r="A44" s="161"/>
      <c r="B44" s="161"/>
      <c r="C44" s="161"/>
      <c r="D44" s="161"/>
      <c r="E44" s="161"/>
      <c r="F44" s="161"/>
      <c r="G44" s="161"/>
    </row>
    <row r="45" spans="1:7" ht="12.75">
      <c r="A45" s="160"/>
      <c r="B45" s="160"/>
      <c r="C45" s="160"/>
      <c r="D45" s="160"/>
      <c r="E45" s="160"/>
      <c r="F45" s="160"/>
      <c r="G45" s="160"/>
    </row>
    <row r="46" spans="1:7" ht="18" customHeight="1">
      <c r="A46" s="160"/>
      <c r="B46" s="160"/>
      <c r="C46" s="160"/>
      <c r="D46" s="160"/>
      <c r="E46" s="160"/>
      <c r="F46" s="160"/>
      <c r="G46" s="160"/>
    </row>
    <row r="47" spans="1:7" ht="18" hidden="1">
      <c r="A47" s="165" t="s">
        <v>79</v>
      </c>
      <c r="B47" s="165"/>
      <c r="C47" s="165"/>
      <c r="D47" s="165"/>
      <c r="E47" s="165"/>
      <c r="F47" s="165"/>
      <c r="G47" s="165"/>
    </row>
    <row r="48" spans="1:7" ht="18" hidden="1">
      <c r="A48" s="165"/>
      <c r="B48" s="165"/>
      <c r="C48" s="165"/>
      <c r="D48" s="165"/>
      <c r="E48" s="165"/>
      <c r="F48" s="165"/>
      <c r="G48" s="165"/>
    </row>
    <row r="49" spans="1:7" ht="43.5" customHeight="1" hidden="1">
      <c r="A49" s="162" t="s">
        <v>80</v>
      </c>
      <c r="B49" s="162"/>
      <c r="C49" s="162"/>
      <c r="D49" s="162"/>
      <c r="E49" s="162"/>
      <c r="F49" s="162"/>
      <c r="G49" s="162"/>
    </row>
    <row r="50" spans="1:7" ht="35.25" customHeight="1" hidden="1">
      <c r="A50" s="162" t="s">
        <v>81</v>
      </c>
      <c r="B50" s="162"/>
      <c r="C50" s="162"/>
      <c r="D50" s="162"/>
      <c r="E50" s="162"/>
      <c r="F50" s="162"/>
      <c r="G50" s="162"/>
    </row>
    <row r="51" spans="1:7" ht="35.25" customHeight="1" hidden="1">
      <c r="A51" s="132"/>
      <c r="B51" s="132"/>
      <c r="C51" s="132"/>
      <c r="D51" s="132"/>
      <c r="E51" s="132"/>
      <c r="F51" s="132"/>
      <c r="G51" s="132"/>
    </row>
    <row r="52" spans="1:7" ht="35.25" customHeight="1">
      <c r="A52" s="162" t="s">
        <v>82</v>
      </c>
      <c r="B52" s="162"/>
      <c r="C52" s="162"/>
      <c r="D52" s="162"/>
      <c r="E52" s="162"/>
      <c r="F52" s="162"/>
      <c r="G52" s="162"/>
    </row>
    <row r="53" spans="1:7" ht="54" customHeight="1">
      <c r="A53" s="162"/>
      <c r="B53" s="162"/>
      <c r="C53" s="162"/>
      <c r="D53" s="162"/>
      <c r="E53" s="162"/>
      <c r="F53" s="162"/>
      <c r="G53" s="162"/>
    </row>
    <row r="54" spans="1:7" ht="15.75" customHeight="1" hidden="1">
      <c r="A54" s="133"/>
      <c r="B54" s="133"/>
      <c r="C54" s="133"/>
      <c r="D54" s="133"/>
      <c r="E54" s="133"/>
      <c r="F54" s="133"/>
      <c r="G54" s="133"/>
    </row>
    <row r="55" spans="1:7" ht="15.75" customHeight="1" hidden="1">
      <c r="A55" s="134"/>
      <c r="B55" s="134"/>
      <c r="C55" s="134"/>
      <c r="D55" s="134"/>
      <c r="E55" s="134"/>
      <c r="F55" s="134"/>
      <c r="G55" s="134"/>
    </row>
    <row r="56" spans="1:7" ht="18" customHeight="1">
      <c r="A56" s="163" t="s">
        <v>83</v>
      </c>
      <c r="B56" s="164"/>
      <c r="C56" s="164"/>
      <c r="D56" s="164"/>
      <c r="E56" s="164"/>
      <c r="F56" s="164"/>
      <c r="G56" s="164"/>
    </row>
    <row r="57" spans="1:7" ht="18" customHeight="1">
      <c r="A57" s="165" t="s">
        <v>42</v>
      </c>
      <c r="B57" s="165"/>
      <c r="C57" s="165"/>
      <c r="D57" s="165"/>
      <c r="E57" s="165"/>
      <c r="F57" s="165"/>
      <c r="G57" s="165"/>
    </row>
    <row r="58" spans="1:7" ht="18" customHeight="1">
      <c r="A58" s="166" t="s">
        <v>44</v>
      </c>
      <c r="B58" s="166"/>
      <c r="C58" s="166"/>
      <c r="D58" s="166"/>
      <c r="E58" s="166"/>
      <c r="F58" s="166"/>
      <c r="G58" s="166"/>
    </row>
    <row r="59" spans="1:7" ht="18" customHeight="1">
      <c r="A59" s="166" t="s">
        <v>43</v>
      </c>
      <c r="B59" s="166"/>
      <c r="C59" s="166"/>
      <c r="D59" s="166"/>
      <c r="E59" s="166"/>
      <c r="F59" s="166"/>
      <c r="G59" s="166"/>
    </row>
    <row r="60" spans="1:7" ht="18" customHeight="1">
      <c r="A60" s="227" t="s">
        <v>41</v>
      </c>
      <c r="B60" s="228"/>
      <c r="C60" s="228"/>
      <c r="D60" s="228"/>
      <c r="E60" s="228"/>
      <c r="F60" s="228"/>
      <c r="G60" s="228"/>
    </row>
    <row r="61" spans="1:7" ht="18" customHeight="1">
      <c r="A61" s="227" t="s">
        <v>84</v>
      </c>
      <c r="B61" s="228"/>
      <c r="C61" s="228"/>
      <c r="D61" s="228"/>
      <c r="E61" s="228"/>
      <c r="F61" s="228"/>
      <c r="G61" s="228"/>
    </row>
    <row r="62" spans="1:7" ht="18" customHeight="1">
      <c r="A62" s="160"/>
      <c r="B62" s="160"/>
      <c r="C62" s="160"/>
      <c r="D62" s="160"/>
      <c r="E62" s="160"/>
      <c r="F62" s="160"/>
      <c r="G62" s="160"/>
    </row>
    <row r="63" spans="1:7" ht="18" customHeight="1">
      <c r="A63" s="160"/>
      <c r="B63" s="160"/>
      <c r="C63" s="160"/>
      <c r="D63" s="160"/>
      <c r="E63" s="160"/>
      <c r="F63" s="160"/>
      <c r="G63" s="160"/>
    </row>
    <row r="64" spans="1:7" ht="18.75">
      <c r="A64" s="161"/>
      <c r="B64" s="161"/>
      <c r="C64" s="161"/>
      <c r="D64" s="161"/>
      <c r="E64" s="161"/>
      <c r="F64" s="161"/>
      <c r="G64" s="161"/>
    </row>
  </sheetData>
  <sheetProtection/>
  <mergeCells count="68">
    <mergeCell ref="B35:C35"/>
    <mergeCell ref="D35:E35"/>
    <mergeCell ref="A14:A15"/>
    <mergeCell ref="B14:D15"/>
    <mergeCell ref="B11:D11"/>
    <mergeCell ref="B12:D12"/>
    <mergeCell ref="D28:E28"/>
    <mergeCell ref="D26:E26"/>
    <mergeCell ref="A22:G23"/>
    <mergeCell ref="A62:G63"/>
    <mergeCell ref="A9:G9"/>
    <mergeCell ref="A13:G13"/>
    <mergeCell ref="A16:G16"/>
    <mergeCell ref="E17:G18"/>
    <mergeCell ref="E14:G15"/>
    <mergeCell ref="D24:E24"/>
    <mergeCell ref="B27:C27"/>
    <mergeCell ref="D27:E27"/>
    <mergeCell ref="B28:C28"/>
    <mergeCell ref="I14:O14"/>
    <mergeCell ref="G20:G21"/>
    <mergeCell ref="B17:D18"/>
    <mergeCell ref="B20:F21"/>
    <mergeCell ref="B8:D8"/>
    <mergeCell ref="B10:D10"/>
    <mergeCell ref="A19:G19"/>
    <mergeCell ref="A20:A21"/>
    <mergeCell ref="B36:C36"/>
    <mergeCell ref="D36:E36"/>
    <mergeCell ref="H28:H29"/>
    <mergeCell ref="B29:C29"/>
    <mergeCell ref="D29:E29"/>
    <mergeCell ref="B30:C30"/>
    <mergeCell ref="D30:E30"/>
    <mergeCell ref="G24:G30"/>
    <mergeCell ref="B24:C24"/>
    <mergeCell ref="B26:C26"/>
    <mergeCell ref="H31:H32"/>
    <mergeCell ref="A31:G31"/>
    <mergeCell ref="D34:E34"/>
    <mergeCell ref="B32:C32"/>
    <mergeCell ref="B34:C34"/>
    <mergeCell ref="D32:E32"/>
    <mergeCell ref="A40:G40"/>
    <mergeCell ref="A43:G43"/>
    <mergeCell ref="B38:C38"/>
    <mergeCell ref="D38:E38"/>
    <mergeCell ref="A39:G39"/>
    <mergeCell ref="B37:C37"/>
    <mergeCell ref="D37:E37"/>
    <mergeCell ref="A56:G56"/>
    <mergeCell ref="A47:G47"/>
    <mergeCell ref="A48:G48"/>
    <mergeCell ref="A49:G49"/>
    <mergeCell ref="A46:G46"/>
    <mergeCell ref="A41:G41"/>
    <mergeCell ref="A42:G42"/>
    <mergeCell ref="A44:G44"/>
    <mergeCell ref="A57:G57"/>
    <mergeCell ref="A45:G45"/>
    <mergeCell ref="A64:G64"/>
    <mergeCell ref="A50:G50"/>
    <mergeCell ref="A53:G53"/>
    <mergeCell ref="A52:G52"/>
    <mergeCell ref="A58:G58"/>
    <mergeCell ref="A59:G59"/>
    <mergeCell ref="A60:G60"/>
    <mergeCell ref="A61:G61"/>
  </mergeCells>
  <conditionalFormatting sqref="B8:D8 B10:D12 B14:D15 B17:D18 B20:F21 G12 G10">
    <cfRule type="cellIs" priority="1" dxfId="0" operator="equal" stopIfTrue="1">
      <formula>0</formula>
    </cfRule>
  </conditionalFormatting>
  <printOptions horizontalCentered="1" verticalCentered="1"/>
  <pageMargins left="0.58" right="0.58" top="0.5" bottom="0.51" header="0.33" footer="0.5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O64"/>
  <sheetViews>
    <sheetView view="pageBreakPreview" zoomScale="60" zoomScalePageLayoutView="0" workbookViewId="0" topLeftCell="A19">
      <selection activeCell="I36" sqref="I36"/>
    </sheetView>
  </sheetViews>
  <sheetFormatPr defaultColWidth="9.140625" defaultRowHeight="12.75"/>
  <cols>
    <col min="1" max="1" width="32.421875" style="0" customWidth="1"/>
    <col min="2" max="2" width="18.7109375" style="0" customWidth="1"/>
    <col min="3" max="3" width="12.7109375" style="0" customWidth="1"/>
    <col min="4" max="4" width="18.7109375" style="0" customWidth="1"/>
    <col min="5" max="5" width="12.7109375" style="0" customWidth="1"/>
    <col min="6" max="6" width="31.8515625" style="0" customWidth="1"/>
    <col min="7" max="7" width="29.00390625" style="0" customWidth="1"/>
    <col min="8" max="8" width="23.7109375" style="0" bestFit="1" customWidth="1"/>
    <col min="9" max="12" width="11.28125" style="0" bestFit="1" customWidth="1"/>
    <col min="13" max="13" width="11.8515625" style="0" bestFit="1" customWidth="1"/>
  </cols>
  <sheetData>
    <row r="1" s="92" customFormat="1" ht="12.75"/>
    <row r="2" s="92" customFormat="1" ht="12.75"/>
    <row r="3" s="92" customFormat="1" ht="12.75"/>
    <row r="4" s="92" customFormat="1" ht="12.75"/>
    <row r="5" s="92" customFormat="1" ht="44.25" customHeight="1"/>
    <row r="8" spans="1:7" s="95" customFormat="1" ht="18">
      <c r="A8" s="93" t="s">
        <v>49</v>
      </c>
      <c r="B8" s="200"/>
      <c r="C8" s="201"/>
      <c r="D8" s="202"/>
      <c r="E8" s="94"/>
      <c r="F8" s="89"/>
      <c r="G8" s="89"/>
    </row>
    <row r="9" spans="1:7" s="95" customFormat="1" ht="27.75" customHeight="1">
      <c r="A9" s="209"/>
      <c r="B9" s="160"/>
      <c r="C9" s="160"/>
      <c r="D9" s="160"/>
      <c r="E9" s="160"/>
      <c r="F9" s="160"/>
      <c r="G9" s="160"/>
    </row>
    <row r="10" spans="1:7" s="95" customFormat="1" ht="18">
      <c r="A10" s="93" t="s">
        <v>50</v>
      </c>
      <c r="B10" s="203"/>
      <c r="C10" s="204"/>
      <c r="D10" s="205"/>
      <c r="E10" s="96"/>
      <c r="F10" s="97" t="s">
        <v>51</v>
      </c>
      <c r="G10" s="98"/>
    </row>
    <row r="11" spans="1:7" s="95" customFormat="1" ht="18">
      <c r="A11" s="89"/>
      <c r="B11" s="221"/>
      <c r="C11" s="222"/>
      <c r="D11" s="223"/>
      <c r="E11" s="96"/>
      <c r="F11" s="99"/>
      <c r="G11" s="99"/>
    </row>
    <row r="12" spans="1:7" s="95" customFormat="1" ht="18">
      <c r="A12" s="89"/>
      <c r="B12" s="224"/>
      <c r="C12" s="225"/>
      <c r="D12" s="226"/>
      <c r="E12" s="96"/>
      <c r="F12" s="97" t="s">
        <v>52</v>
      </c>
      <c r="G12" s="98"/>
    </row>
    <row r="13" spans="1:7" s="95" customFormat="1" ht="30.75" customHeight="1">
      <c r="A13" s="209"/>
      <c r="B13" s="160"/>
      <c r="C13" s="160"/>
      <c r="D13" s="160"/>
      <c r="E13" s="160"/>
      <c r="F13" s="160"/>
      <c r="G13" s="160"/>
    </row>
    <row r="14" spans="1:15" s="95" customFormat="1" ht="33.75">
      <c r="A14" s="214" t="s">
        <v>53</v>
      </c>
      <c r="B14" s="215"/>
      <c r="C14" s="216"/>
      <c r="D14" s="217"/>
      <c r="E14" s="213"/>
      <c r="F14" s="160"/>
      <c r="G14" s="160"/>
      <c r="I14" s="183"/>
      <c r="J14" s="183"/>
      <c r="K14" s="183"/>
      <c r="L14" s="183"/>
      <c r="M14" s="183"/>
      <c r="N14" s="183"/>
      <c r="O14" s="183"/>
    </row>
    <row r="15" spans="1:7" s="95" customFormat="1" ht="18">
      <c r="A15" s="214"/>
      <c r="B15" s="218"/>
      <c r="C15" s="219"/>
      <c r="D15" s="220"/>
      <c r="E15" s="185"/>
      <c r="F15" s="160"/>
      <c r="G15" s="160"/>
    </row>
    <row r="16" spans="1:7" s="95" customFormat="1" ht="27.75" customHeight="1">
      <c r="A16" s="210"/>
      <c r="B16" s="160"/>
      <c r="C16" s="160"/>
      <c r="D16" s="160"/>
      <c r="E16" s="160"/>
      <c r="F16" s="160"/>
      <c r="G16" s="160"/>
    </row>
    <row r="17" spans="1:10" s="95" customFormat="1" ht="37.5" customHeight="1">
      <c r="A17" s="100" t="s">
        <v>54</v>
      </c>
      <c r="B17" s="186"/>
      <c r="C17" s="187"/>
      <c r="D17" s="188"/>
      <c r="E17" s="211" t="s">
        <v>55</v>
      </c>
      <c r="F17" s="212"/>
      <c r="G17" s="212"/>
      <c r="J17" s="101"/>
    </row>
    <row r="18" spans="1:7" s="95" customFormat="1" ht="18">
      <c r="A18" s="102"/>
      <c r="B18" s="189"/>
      <c r="C18" s="190"/>
      <c r="D18" s="191"/>
      <c r="E18" s="211"/>
      <c r="F18" s="212"/>
      <c r="G18" s="212"/>
    </row>
    <row r="19" spans="1:7" s="95" customFormat="1" ht="31.5" customHeight="1">
      <c r="A19" s="206"/>
      <c r="B19" s="160"/>
      <c r="C19" s="160"/>
      <c r="D19" s="160"/>
      <c r="E19" s="160"/>
      <c r="F19" s="160"/>
      <c r="G19" s="160"/>
    </row>
    <row r="20" spans="1:7" s="95" customFormat="1" ht="18">
      <c r="A20" s="207" t="s">
        <v>56</v>
      </c>
      <c r="B20" s="192"/>
      <c r="C20" s="193"/>
      <c r="D20" s="193"/>
      <c r="E20" s="194"/>
      <c r="F20" s="195"/>
      <c r="G20" s="184"/>
    </row>
    <row r="21" spans="1:7" s="95" customFormat="1" ht="18">
      <c r="A21" s="208"/>
      <c r="B21" s="196"/>
      <c r="C21" s="197"/>
      <c r="D21" s="197"/>
      <c r="E21" s="198"/>
      <c r="F21" s="199"/>
      <c r="G21" s="185"/>
    </row>
    <row r="22" spans="1:7" s="95" customFormat="1" ht="18">
      <c r="A22" s="164"/>
      <c r="B22" s="160"/>
      <c r="C22" s="160"/>
      <c r="D22" s="160"/>
      <c r="E22" s="160"/>
      <c r="F22" s="160"/>
      <c r="G22" s="160"/>
    </row>
    <row r="23" spans="1:7" s="95" customFormat="1" ht="24.75" customHeight="1" thickBot="1">
      <c r="A23" s="160"/>
      <c r="B23" s="160"/>
      <c r="C23" s="160"/>
      <c r="D23" s="160"/>
      <c r="E23" s="160"/>
      <c r="F23" s="160"/>
      <c r="G23" s="160"/>
    </row>
    <row r="24" spans="1:7" s="105" customFormat="1" ht="23.25" customHeight="1">
      <c r="A24" s="103" t="s">
        <v>57</v>
      </c>
      <c r="B24" s="176" t="s">
        <v>58</v>
      </c>
      <c r="C24" s="177"/>
      <c r="D24" s="180" t="s">
        <v>59</v>
      </c>
      <c r="E24" s="181"/>
      <c r="F24" s="104" t="s">
        <v>60</v>
      </c>
      <c r="G24" s="182"/>
    </row>
    <row r="25" spans="1:7" s="105" customFormat="1" ht="6" customHeight="1">
      <c r="A25" s="106"/>
      <c r="B25" s="107"/>
      <c r="C25" s="108"/>
      <c r="D25" s="109"/>
      <c r="E25" s="110"/>
      <c r="F25" s="111"/>
      <c r="G25" s="182"/>
    </row>
    <row r="26" spans="1:7" s="95" customFormat="1" ht="7.5" customHeight="1" thickBot="1">
      <c r="A26" s="112"/>
      <c r="B26" s="178"/>
      <c r="C26" s="179"/>
      <c r="D26" s="174"/>
      <c r="E26" s="175"/>
      <c r="F26" s="113"/>
      <c r="G26" s="182"/>
    </row>
    <row r="27" spans="1:8" s="105" customFormat="1" ht="24" customHeight="1">
      <c r="A27" s="114"/>
      <c r="B27" s="171" t="s">
        <v>61</v>
      </c>
      <c r="C27" s="172"/>
      <c r="D27" s="169">
        <f>I36*$B$17</f>
        <v>0</v>
      </c>
      <c r="E27" s="170"/>
      <c r="F27" s="115">
        <v>10</v>
      </c>
      <c r="G27" s="182"/>
      <c r="H27" s="116"/>
    </row>
    <row r="28" spans="1:8" s="105" customFormat="1" ht="24" customHeight="1">
      <c r="A28" s="117"/>
      <c r="B28" s="171" t="s">
        <v>62</v>
      </c>
      <c r="C28" s="172"/>
      <c r="D28" s="169">
        <f>J36*B17</f>
        <v>0</v>
      </c>
      <c r="E28" s="170"/>
      <c r="F28" s="115">
        <v>10</v>
      </c>
      <c r="G28" s="182"/>
      <c r="H28" s="173"/>
    </row>
    <row r="29" spans="1:8" s="105" customFormat="1" ht="24" customHeight="1">
      <c r="A29" s="117"/>
      <c r="B29" s="171" t="s">
        <v>63</v>
      </c>
      <c r="C29" s="172"/>
      <c r="D29" s="169">
        <f>K36*B17</f>
        <v>0</v>
      </c>
      <c r="E29" s="170"/>
      <c r="F29" s="115">
        <v>10</v>
      </c>
      <c r="G29" s="182"/>
      <c r="H29" s="173"/>
    </row>
    <row r="30" spans="1:8" s="105" customFormat="1" ht="24" customHeight="1" thickBot="1">
      <c r="A30" s="117"/>
      <c r="B30" s="167" t="s">
        <v>64</v>
      </c>
      <c r="C30" s="168"/>
      <c r="D30" s="169">
        <f>L36*B17</f>
        <v>0</v>
      </c>
      <c r="E30" s="170"/>
      <c r="F30" s="119">
        <v>10</v>
      </c>
      <c r="G30" s="182"/>
      <c r="H30" s="120"/>
    </row>
    <row r="31" spans="1:8" s="95" customFormat="1" ht="30.75" customHeight="1" thickBot="1">
      <c r="A31" s="164"/>
      <c r="B31" s="160"/>
      <c r="C31" s="160"/>
      <c r="D31" s="160"/>
      <c r="E31" s="160"/>
      <c r="F31" s="160"/>
      <c r="G31" s="160"/>
      <c r="H31" s="173"/>
    </row>
    <row r="32" spans="1:8" s="95" customFormat="1" ht="24" customHeight="1">
      <c r="A32" s="121" t="s">
        <v>65</v>
      </c>
      <c r="B32" s="176" t="s">
        <v>58</v>
      </c>
      <c r="C32" s="177"/>
      <c r="D32" s="180" t="s">
        <v>59</v>
      </c>
      <c r="E32" s="181"/>
      <c r="F32" s="104" t="s">
        <v>66</v>
      </c>
      <c r="G32" s="104" t="s">
        <v>67</v>
      </c>
      <c r="H32" s="173"/>
    </row>
    <row r="33" spans="1:8" s="95" customFormat="1" ht="6" customHeight="1">
      <c r="A33" s="122"/>
      <c r="B33" s="107"/>
      <c r="C33" s="108"/>
      <c r="D33" s="109"/>
      <c r="E33" s="110"/>
      <c r="F33" s="111"/>
      <c r="G33" s="111"/>
      <c r="H33" s="118"/>
    </row>
    <row r="34" spans="1:9" s="95" customFormat="1" ht="9" customHeight="1" thickBot="1">
      <c r="A34" s="123"/>
      <c r="B34" s="178"/>
      <c r="C34" s="179"/>
      <c r="D34" s="174"/>
      <c r="E34" s="175"/>
      <c r="F34" s="113"/>
      <c r="G34" s="124"/>
      <c r="H34" s="125"/>
      <c r="I34" s="126"/>
    </row>
    <row r="35" spans="1:12" ht="24" customHeight="1">
      <c r="A35" s="127"/>
      <c r="B35" s="171" t="s">
        <v>68</v>
      </c>
      <c r="C35" s="172"/>
      <c r="D35" s="169">
        <f>I37*B17</f>
        <v>0</v>
      </c>
      <c r="E35" s="170"/>
      <c r="F35" s="128" t="s">
        <v>69</v>
      </c>
      <c r="G35" s="128">
        <f>IF(D35&lt;&gt;0,B17*0.1,0)</f>
        <v>0</v>
      </c>
      <c r="H35" s="129"/>
      <c r="I35">
        <v>24</v>
      </c>
      <c r="J35">
        <v>36</v>
      </c>
      <c r="K35">
        <v>48</v>
      </c>
      <c r="L35">
        <v>60</v>
      </c>
    </row>
    <row r="36" spans="2:13" ht="24" customHeight="1">
      <c r="B36" s="171" t="s">
        <v>70</v>
      </c>
      <c r="C36" s="172"/>
      <c r="D36" s="169">
        <f>J37*B17</f>
        <v>0</v>
      </c>
      <c r="E36" s="170"/>
      <c r="F36" s="128" t="s">
        <v>71</v>
      </c>
      <c r="G36" s="128">
        <f>IF(D36&lt;&gt;0,B17*0.1,0)</f>
        <v>0</v>
      </c>
      <c r="H36" s="135" t="s">
        <v>85</v>
      </c>
      <c r="I36" s="136">
        <f>IF($B$17&lt;10000,'Rate Card D'!B22,IF($B$17&lt;25000,'Rate Card D'!B23,IF($B$17&lt;50000,'Rate Card D'!B24,IF($B$17&lt;100000,'Rate Card D'!B25,0))))</f>
        <v>0.04597377114188019</v>
      </c>
      <c r="J36" s="136">
        <f>IF($B$17&lt;10000,'Rate Card D'!C22,IF($B$17&lt;25000,'Rate Card D'!C23,IF($B$17&lt;50000,'Rate Card D'!C24,IF($B$17&lt;100000,'Rate Card D'!C25,0))))</f>
        <v>0.03222051400712459</v>
      </c>
      <c r="K36" s="136">
        <f>IF($B$17&lt;10000,'Rate Card D'!D22,IF($B$17&lt;25000,'Rate Card D'!D23,IF($B$17&lt;50000,'Rate Card D'!D24,IF($B$17&lt;100000,'Rate Card D'!D25,0))))</f>
        <v>0.025381293434353445</v>
      </c>
      <c r="L36" s="136">
        <f>IF($B$17&lt;10000,'Rate Card D'!E22,IF($B$17&lt;25000,'Rate Card D'!E23,IF($B$17&lt;50000,'Rate Card D'!E24,IF($B$17&lt;100000,'Rate Card D'!E25,0))))</f>
        <v>0.021307460102223008</v>
      </c>
      <c r="M36" t="s">
        <v>86</v>
      </c>
    </row>
    <row r="37" spans="2:13" ht="24" customHeight="1">
      <c r="B37" s="171" t="s">
        <v>72</v>
      </c>
      <c r="C37" s="172"/>
      <c r="D37" s="169">
        <f>K37*B17</f>
        <v>0</v>
      </c>
      <c r="E37" s="170"/>
      <c r="F37" s="128" t="s">
        <v>73</v>
      </c>
      <c r="G37" s="128">
        <f>IF(D37&lt;&gt;0,B17*0.1,0)</f>
        <v>0</v>
      </c>
      <c r="H37" s="135" t="s">
        <v>85</v>
      </c>
      <c r="I37" s="136">
        <f>IF($B$17&lt;10000,'Rate Card D'!B10,IF($B$17&lt;25000,'Rate Card D'!B11,IF($B$17&lt;50000,'Rate Card D'!B12,IF($B$17&lt;100000,'Rate Card D'!B13,0))))</f>
        <v>0.04212867646406011</v>
      </c>
      <c r="J37" s="136">
        <f>IF($B$17&lt;10000,'Rate Card D'!C10,IF($B$17&lt;25000,'Rate Card D'!C11,IF($B$17&lt;50000,'Rate Card D'!C12,IF($B$17&lt;100000,'Rate Card D'!C13,0))))</f>
        <v>0.029746302941868114</v>
      </c>
      <c r="K37" s="136">
        <f>IF($B$17&lt;10000,'Rate Card D'!D10,IF($B$17&lt;25000,'Rate Card D'!D11,IF($B$17&lt;50000,'Rate Card D'!D12,IF($B$17&lt;100000,'Rate Card D'!D13,0))))</f>
        <v>0.02358722423620992</v>
      </c>
      <c r="L37" s="136">
        <f>IF($B$17&lt;10000,'Rate Card D'!E10,IF($B$17&lt;25000,'Rate Card D'!E11,IF($B$17&lt;50000,'Rate Card D'!E12,IF($B$17&lt;100000,'Rate Card D'!E13,0))))</f>
        <v>0.01991727737355621</v>
      </c>
      <c r="M37" t="s">
        <v>87</v>
      </c>
    </row>
    <row r="38" spans="2:13" s="95" customFormat="1" ht="24" customHeight="1" thickBot="1">
      <c r="B38" s="167" t="s">
        <v>74</v>
      </c>
      <c r="C38" s="168"/>
      <c r="D38" s="169">
        <f>L37*B17</f>
        <v>0</v>
      </c>
      <c r="E38" s="170"/>
      <c r="F38" s="130" t="s">
        <v>75</v>
      </c>
      <c r="G38" s="131">
        <f>IF(D38&lt;&gt;0,B17*0.1,0)</f>
        <v>0</v>
      </c>
      <c r="H38" s="135"/>
      <c r="I38" s="136"/>
      <c r="J38" s="136"/>
      <c r="K38" s="136"/>
      <c r="L38" s="136"/>
      <c r="M38"/>
    </row>
    <row r="39" spans="1:7" s="95" customFormat="1" ht="30" customHeight="1">
      <c r="A39" s="164"/>
      <c r="B39" s="160"/>
      <c r="C39" s="160"/>
      <c r="D39" s="160"/>
      <c r="E39" s="160"/>
      <c r="F39" s="160"/>
      <c r="G39" s="160"/>
    </row>
    <row r="40" spans="1:7" s="95" customFormat="1" ht="37.5" customHeight="1">
      <c r="A40" s="164"/>
      <c r="B40" s="160"/>
      <c r="C40" s="160"/>
      <c r="D40" s="160"/>
      <c r="E40" s="160"/>
      <c r="F40" s="160"/>
      <c r="G40" s="160"/>
    </row>
    <row r="41" spans="1:7" s="95" customFormat="1" ht="24" customHeight="1">
      <c r="A41" s="166" t="s">
        <v>76</v>
      </c>
      <c r="B41" s="166"/>
      <c r="C41" s="166"/>
      <c r="D41" s="166"/>
      <c r="E41" s="166"/>
      <c r="F41" s="166"/>
      <c r="G41" s="166"/>
    </row>
    <row r="42" spans="1:7" s="95" customFormat="1" ht="24" customHeight="1">
      <c r="A42" s="166" t="s">
        <v>77</v>
      </c>
      <c r="B42" s="166"/>
      <c r="C42" s="166"/>
      <c r="D42" s="166"/>
      <c r="E42" s="166"/>
      <c r="F42" s="166"/>
      <c r="G42" s="166"/>
    </row>
    <row r="43" spans="1:7" s="95" customFormat="1" ht="18">
      <c r="A43" s="166" t="s">
        <v>78</v>
      </c>
      <c r="B43" s="166"/>
      <c r="C43" s="166"/>
      <c r="D43" s="166"/>
      <c r="E43" s="166"/>
      <c r="F43" s="166"/>
      <c r="G43" s="166"/>
    </row>
    <row r="44" spans="1:7" ht="18.75">
      <c r="A44" s="161"/>
      <c r="B44" s="161"/>
      <c r="C44" s="161"/>
      <c r="D44" s="161"/>
      <c r="E44" s="161"/>
      <c r="F44" s="161"/>
      <c r="G44" s="161"/>
    </row>
    <row r="45" spans="1:7" ht="12.75">
      <c r="A45" s="160"/>
      <c r="B45" s="160"/>
      <c r="C45" s="160"/>
      <c r="D45" s="160"/>
      <c r="E45" s="160"/>
      <c r="F45" s="160"/>
      <c r="G45" s="160"/>
    </row>
    <row r="46" spans="1:7" ht="18" customHeight="1">
      <c r="A46" s="160"/>
      <c r="B46" s="160"/>
      <c r="C46" s="160"/>
      <c r="D46" s="160"/>
      <c r="E46" s="160"/>
      <c r="F46" s="160"/>
      <c r="G46" s="160"/>
    </row>
    <row r="47" spans="1:7" ht="18" hidden="1">
      <c r="A47" s="165" t="s">
        <v>79</v>
      </c>
      <c r="B47" s="165"/>
      <c r="C47" s="165"/>
      <c r="D47" s="165"/>
      <c r="E47" s="165"/>
      <c r="F47" s="165"/>
      <c r="G47" s="165"/>
    </row>
    <row r="48" spans="1:7" ht="18" hidden="1">
      <c r="A48" s="165"/>
      <c r="B48" s="165"/>
      <c r="C48" s="165"/>
      <c r="D48" s="165"/>
      <c r="E48" s="165"/>
      <c r="F48" s="165"/>
      <c r="G48" s="165"/>
    </row>
    <row r="49" spans="1:7" ht="43.5" customHeight="1" hidden="1">
      <c r="A49" s="162" t="s">
        <v>80</v>
      </c>
      <c r="B49" s="162"/>
      <c r="C49" s="162"/>
      <c r="D49" s="162"/>
      <c r="E49" s="162"/>
      <c r="F49" s="162"/>
      <c r="G49" s="162"/>
    </row>
    <row r="50" spans="1:7" ht="35.25" customHeight="1" hidden="1">
      <c r="A50" s="162" t="s">
        <v>81</v>
      </c>
      <c r="B50" s="162"/>
      <c r="C50" s="162"/>
      <c r="D50" s="162"/>
      <c r="E50" s="162"/>
      <c r="F50" s="162"/>
      <c r="G50" s="162"/>
    </row>
    <row r="51" spans="1:7" ht="35.25" customHeight="1" hidden="1">
      <c r="A51" s="132"/>
      <c r="B51" s="132"/>
      <c r="C51" s="132"/>
      <c r="D51" s="132"/>
      <c r="E51" s="132"/>
      <c r="F51" s="132"/>
      <c r="G51" s="132"/>
    </row>
    <row r="52" spans="1:7" ht="35.25" customHeight="1">
      <c r="A52" s="162" t="s">
        <v>82</v>
      </c>
      <c r="B52" s="162"/>
      <c r="C52" s="162"/>
      <c r="D52" s="162"/>
      <c r="E52" s="162"/>
      <c r="F52" s="162"/>
      <c r="G52" s="162"/>
    </row>
    <row r="53" spans="1:7" ht="54" customHeight="1">
      <c r="A53" s="162"/>
      <c r="B53" s="162"/>
      <c r="C53" s="162"/>
      <c r="D53" s="162"/>
      <c r="E53" s="162"/>
      <c r="F53" s="162"/>
      <c r="G53" s="162"/>
    </row>
    <row r="54" spans="1:7" ht="15.75" customHeight="1" hidden="1">
      <c r="A54" s="133"/>
      <c r="B54" s="133"/>
      <c r="C54" s="133"/>
      <c r="D54" s="133"/>
      <c r="E54" s="133"/>
      <c r="F54" s="133"/>
      <c r="G54" s="133"/>
    </row>
    <row r="55" spans="1:7" ht="15.75" customHeight="1" hidden="1">
      <c r="A55" s="134"/>
      <c r="B55" s="134"/>
      <c r="C55" s="134"/>
      <c r="D55" s="134"/>
      <c r="E55" s="134"/>
      <c r="F55" s="134"/>
      <c r="G55" s="134"/>
    </row>
    <row r="56" spans="1:7" ht="18" customHeight="1">
      <c r="A56" s="163" t="s">
        <v>83</v>
      </c>
      <c r="B56" s="164"/>
      <c r="C56" s="164"/>
      <c r="D56" s="164"/>
      <c r="E56" s="164"/>
      <c r="F56" s="164"/>
      <c r="G56" s="164"/>
    </row>
    <row r="57" spans="1:7" ht="18" customHeight="1">
      <c r="A57" s="165" t="s">
        <v>42</v>
      </c>
      <c r="B57" s="165"/>
      <c r="C57" s="165"/>
      <c r="D57" s="165"/>
      <c r="E57" s="165"/>
      <c r="F57" s="165"/>
      <c r="G57" s="165"/>
    </row>
    <row r="58" spans="1:7" ht="18" customHeight="1">
      <c r="A58" s="166" t="s">
        <v>44</v>
      </c>
      <c r="B58" s="166"/>
      <c r="C58" s="166"/>
      <c r="D58" s="166"/>
      <c r="E58" s="166"/>
      <c r="F58" s="166"/>
      <c r="G58" s="166"/>
    </row>
    <row r="59" spans="1:7" ht="18" customHeight="1">
      <c r="A59" s="166" t="s">
        <v>43</v>
      </c>
      <c r="B59" s="166"/>
      <c r="C59" s="166"/>
      <c r="D59" s="166"/>
      <c r="E59" s="166"/>
      <c r="F59" s="166"/>
      <c r="G59" s="166"/>
    </row>
    <row r="60" spans="1:7" ht="18" customHeight="1">
      <c r="A60" s="227" t="s">
        <v>41</v>
      </c>
      <c r="B60" s="228"/>
      <c r="C60" s="228"/>
      <c r="D60" s="228"/>
      <c r="E60" s="228"/>
      <c r="F60" s="228"/>
      <c r="G60" s="228"/>
    </row>
    <row r="61" spans="1:7" ht="18" customHeight="1">
      <c r="A61" s="227" t="s">
        <v>84</v>
      </c>
      <c r="B61" s="228"/>
      <c r="C61" s="228"/>
      <c r="D61" s="228"/>
      <c r="E61" s="228"/>
      <c r="F61" s="228"/>
      <c r="G61" s="228"/>
    </row>
    <row r="62" spans="1:7" ht="18" customHeight="1">
      <c r="A62" s="160"/>
      <c r="B62" s="160"/>
      <c r="C62" s="160"/>
      <c r="D62" s="160"/>
      <c r="E62" s="160"/>
      <c r="F62" s="160"/>
      <c r="G62" s="160"/>
    </row>
    <row r="63" spans="1:7" ht="18" customHeight="1">
      <c r="A63" s="160"/>
      <c r="B63" s="160"/>
      <c r="C63" s="160"/>
      <c r="D63" s="160"/>
      <c r="E63" s="160"/>
      <c r="F63" s="160"/>
      <c r="G63" s="160"/>
    </row>
    <row r="64" spans="1:7" ht="18.75">
      <c r="A64" s="161"/>
      <c r="B64" s="161"/>
      <c r="C64" s="161"/>
      <c r="D64" s="161"/>
      <c r="E64" s="161"/>
      <c r="F64" s="161"/>
      <c r="G64" s="161"/>
    </row>
  </sheetData>
  <sheetProtection/>
  <mergeCells count="68">
    <mergeCell ref="A64:G64"/>
    <mergeCell ref="A50:G50"/>
    <mergeCell ref="A53:G53"/>
    <mergeCell ref="A52:G52"/>
    <mergeCell ref="A58:G58"/>
    <mergeCell ref="A59:G59"/>
    <mergeCell ref="A60:G60"/>
    <mergeCell ref="A61:G61"/>
    <mergeCell ref="A56:G56"/>
    <mergeCell ref="A62:G63"/>
    <mergeCell ref="A47:G47"/>
    <mergeCell ref="A48:G48"/>
    <mergeCell ref="A49:G49"/>
    <mergeCell ref="A57:G57"/>
    <mergeCell ref="A45:G45"/>
    <mergeCell ref="B38:C38"/>
    <mergeCell ref="D38:E38"/>
    <mergeCell ref="A39:G39"/>
    <mergeCell ref="A46:G46"/>
    <mergeCell ref="A41:G41"/>
    <mergeCell ref="A42:G42"/>
    <mergeCell ref="A44:G44"/>
    <mergeCell ref="A40:G40"/>
    <mergeCell ref="A43:G43"/>
    <mergeCell ref="B37:C37"/>
    <mergeCell ref="D37:E37"/>
    <mergeCell ref="H31:H32"/>
    <mergeCell ref="A31:G31"/>
    <mergeCell ref="D34:E34"/>
    <mergeCell ref="B32:C32"/>
    <mergeCell ref="B34:C34"/>
    <mergeCell ref="D32:E32"/>
    <mergeCell ref="B36:C36"/>
    <mergeCell ref="D36:E36"/>
    <mergeCell ref="B30:C30"/>
    <mergeCell ref="D30:E30"/>
    <mergeCell ref="G24:G30"/>
    <mergeCell ref="B24:C24"/>
    <mergeCell ref="B26:C26"/>
    <mergeCell ref="D24:E24"/>
    <mergeCell ref="B28:C28"/>
    <mergeCell ref="D28:E28"/>
    <mergeCell ref="H28:H29"/>
    <mergeCell ref="B29:C29"/>
    <mergeCell ref="D29:E29"/>
    <mergeCell ref="I14:O14"/>
    <mergeCell ref="G20:G21"/>
    <mergeCell ref="B17:D18"/>
    <mergeCell ref="B20:F21"/>
    <mergeCell ref="D27:E27"/>
    <mergeCell ref="D26:E26"/>
    <mergeCell ref="B8:D8"/>
    <mergeCell ref="B10:D10"/>
    <mergeCell ref="A14:A15"/>
    <mergeCell ref="B14:D15"/>
    <mergeCell ref="B11:D11"/>
    <mergeCell ref="B12:D12"/>
    <mergeCell ref="A9:G9"/>
    <mergeCell ref="B35:C35"/>
    <mergeCell ref="D35:E35"/>
    <mergeCell ref="A13:G13"/>
    <mergeCell ref="A16:G16"/>
    <mergeCell ref="E17:G18"/>
    <mergeCell ref="E14:G15"/>
    <mergeCell ref="A19:G19"/>
    <mergeCell ref="A22:G23"/>
    <mergeCell ref="A20:A21"/>
    <mergeCell ref="B27:C27"/>
  </mergeCells>
  <conditionalFormatting sqref="B8:D8 B10:D12 B14:D15 B17:D18 B20:F21 G12 G10">
    <cfRule type="cellIs" priority="1" dxfId="0" operator="equal" stopIfTrue="1">
      <formula>0</formula>
    </cfRule>
  </conditionalFormatting>
  <printOptions horizontalCentered="1" verticalCentered="1"/>
  <pageMargins left="0.58" right="0.58" top="0.5" bottom="0.51" header="0.33" footer="0.5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="60" zoomScaleNormal="60" zoomScalePageLayoutView="0" workbookViewId="0" topLeftCell="A1">
      <selection activeCell="A3" sqref="A3"/>
    </sheetView>
  </sheetViews>
  <sheetFormatPr defaultColWidth="10.140625" defaultRowHeight="21.75" customHeight="1"/>
  <cols>
    <col min="1" max="1" width="44.57421875" style="70" customWidth="1"/>
    <col min="2" max="6" width="21.8515625" style="70" customWidth="1"/>
    <col min="7" max="16384" width="10.140625" style="70" customWidth="1"/>
  </cols>
  <sheetData>
    <row r="1" ht="21.75" customHeight="1" thickBot="1"/>
    <row r="2" spans="1:7" ht="21.75" customHeight="1" thickBot="1">
      <c r="A2" s="77" t="s">
        <v>88</v>
      </c>
      <c r="B2" s="79"/>
      <c r="C2" s="85">
        <v>0.085</v>
      </c>
      <c r="D2" s="80"/>
      <c r="E2" s="80"/>
      <c r="F2" s="71"/>
      <c r="G2" s="71"/>
    </row>
    <row r="3" spans="1:7" ht="21.75" customHeight="1">
      <c r="A3" s="78"/>
      <c r="B3" s="79"/>
      <c r="C3" s="79"/>
      <c r="D3" s="80"/>
      <c r="E3" s="80"/>
      <c r="F3" s="71"/>
      <c r="G3" s="71"/>
    </row>
    <row r="4" spans="1:7" ht="21.75" customHeight="1">
      <c r="A4" s="77"/>
      <c r="B4" s="79"/>
      <c r="C4" s="79"/>
      <c r="D4" s="80"/>
      <c r="E4" s="80"/>
      <c r="F4" s="71"/>
      <c r="G4" s="71"/>
    </row>
    <row r="5" spans="1:7" ht="21.75" customHeight="1">
      <c r="A5" s="71"/>
      <c r="B5" s="80"/>
      <c r="C5" s="80"/>
      <c r="D5" s="80"/>
      <c r="E5" s="80"/>
      <c r="F5" s="71"/>
      <c r="G5" s="71"/>
    </row>
    <row r="6" spans="1:7" ht="21.75" customHeight="1">
      <c r="A6" s="35" t="s">
        <v>26</v>
      </c>
      <c r="B6" s="81" t="s">
        <v>13</v>
      </c>
      <c r="C6" s="81" t="s">
        <v>1</v>
      </c>
      <c r="D6" s="81" t="s">
        <v>14</v>
      </c>
      <c r="E6" s="81" t="s">
        <v>15</v>
      </c>
      <c r="F6" s="71"/>
      <c r="G6" s="71"/>
    </row>
    <row r="7" spans="1:7" ht="21.75" customHeight="1">
      <c r="A7" s="137" t="s">
        <v>40</v>
      </c>
      <c r="B7" s="138">
        <v>0.03</v>
      </c>
      <c r="C7" s="138">
        <v>0.025</v>
      </c>
      <c r="D7" s="138">
        <v>0.025</v>
      </c>
      <c r="E7" s="138">
        <v>0.025</v>
      </c>
      <c r="F7" s="71"/>
      <c r="G7" s="71"/>
    </row>
    <row r="8" spans="1:7" ht="21.75" customHeight="1">
      <c r="A8" s="137" t="s">
        <v>37</v>
      </c>
      <c r="B8" s="138">
        <v>0.02</v>
      </c>
      <c r="C8" s="138">
        <v>0.015</v>
      </c>
      <c r="D8" s="138">
        <v>0.015</v>
      </c>
      <c r="E8" s="138">
        <v>0.015</v>
      </c>
      <c r="F8" s="71"/>
      <c r="G8" s="71"/>
    </row>
    <row r="9" spans="1:7" ht="21.75" customHeight="1">
      <c r="A9" s="137" t="s">
        <v>38</v>
      </c>
      <c r="B9" s="138">
        <v>0.0125</v>
      </c>
      <c r="C9" s="138">
        <v>0.0075</v>
      </c>
      <c r="D9" s="138">
        <v>0.0075</v>
      </c>
      <c r="E9" s="138">
        <v>0.0075</v>
      </c>
      <c r="F9" s="71"/>
      <c r="G9" s="71"/>
    </row>
    <row r="10" spans="1:7" ht="21.75" customHeight="1" thickBot="1">
      <c r="A10" s="139" t="s">
        <v>39</v>
      </c>
      <c r="B10" s="140">
        <v>0.005</v>
      </c>
      <c r="C10" s="140">
        <v>0</v>
      </c>
      <c r="D10" s="140">
        <v>0</v>
      </c>
      <c r="E10" s="140">
        <v>0</v>
      </c>
      <c r="F10" s="71"/>
      <c r="G10" s="71"/>
    </row>
    <row r="11" spans="1:7" ht="21.75" customHeight="1" thickTop="1">
      <c r="A11" s="71"/>
      <c r="B11" s="82"/>
      <c r="C11" s="82"/>
      <c r="D11" s="82"/>
      <c r="E11" s="82"/>
      <c r="F11" s="71"/>
      <c r="G11" s="71"/>
    </row>
    <row r="12" spans="1:7" ht="21.75" customHeight="1">
      <c r="A12" s="71"/>
      <c r="B12" s="82"/>
      <c r="C12" s="82"/>
      <c r="D12" s="82"/>
      <c r="E12" s="82"/>
      <c r="F12" s="71"/>
      <c r="G12" s="71"/>
    </row>
    <row r="13" spans="1:7" ht="21.75" customHeight="1">
      <c r="A13" s="35" t="s">
        <v>26</v>
      </c>
      <c r="B13" s="81" t="s">
        <v>13</v>
      </c>
      <c r="C13" s="81" t="s">
        <v>1</v>
      </c>
      <c r="D13" s="81" t="s">
        <v>14</v>
      </c>
      <c r="E13" s="81" t="s">
        <v>15</v>
      </c>
      <c r="F13" s="71"/>
      <c r="G13" s="71"/>
    </row>
    <row r="14" spans="1:7" ht="21.75" customHeight="1">
      <c r="A14" s="38" t="s">
        <v>40</v>
      </c>
      <c r="B14" s="83">
        <f>B7+0.0025</f>
        <v>0.0325</v>
      </c>
      <c r="C14" s="83">
        <f>C7+0.0025</f>
        <v>0.0275</v>
      </c>
      <c r="D14" s="83">
        <f>D7+0.0025</f>
        <v>0.0275</v>
      </c>
      <c r="E14" s="83">
        <f>E7+0.0025</f>
        <v>0.0275</v>
      </c>
      <c r="F14" s="71"/>
      <c r="G14" s="71"/>
    </row>
    <row r="15" spans="1:7" ht="21.75" customHeight="1">
      <c r="A15" s="38" t="s">
        <v>37</v>
      </c>
      <c r="B15" s="83">
        <f aca="true" t="shared" si="0" ref="B15:E17">B8+0.0025</f>
        <v>0.0225</v>
      </c>
      <c r="C15" s="83">
        <f t="shared" si="0"/>
        <v>0.017499999999999998</v>
      </c>
      <c r="D15" s="83">
        <f t="shared" si="0"/>
        <v>0.017499999999999998</v>
      </c>
      <c r="E15" s="83">
        <f t="shared" si="0"/>
        <v>0.017499999999999998</v>
      </c>
      <c r="F15" s="71"/>
      <c r="G15" s="71"/>
    </row>
    <row r="16" spans="1:7" ht="21.75" customHeight="1">
      <c r="A16" s="38" t="s">
        <v>38</v>
      </c>
      <c r="B16" s="83">
        <f t="shared" si="0"/>
        <v>0.015000000000000001</v>
      </c>
      <c r="C16" s="83">
        <f t="shared" si="0"/>
        <v>0.01</v>
      </c>
      <c r="D16" s="83">
        <f t="shared" si="0"/>
        <v>0.01</v>
      </c>
      <c r="E16" s="83">
        <f t="shared" si="0"/>
        <v>0.01</v>
      </c>
      <c r="F16" s="71"/>
      <c r="G16" s="71"/>
    </row>
    <row r="17" spans="1:7" ht="21.75" customHeight="1" thickBot="1">
      <c r="A17" s="60" t="s">
        <v>39</v>
      </c>
      <c r="B17" s="84">
        <f t="shared" si="0"/>
        <v>0.0075</v>
      </c>
      <c r="C17" s="84">
        <f t="shared" si="0"/>
        <v>0.0025</v>
      </c>
      <c r="D17" s="84">
        <f t="shared" si="0"/>
        <v>0.0025</v>
      </c>
      <c r="E17" s="84">
        <f t="shared" si="0"/>
        <v>0.0025</v>
      </c>
      <c r="F17" s="71"/>
      <c r="G17" s="71"/>
    </row>
    <row r="18" spans="1:7" ht="21.75" customHeight="1" thickTop="1">
      <c r="A18" s="71"/>
      <c r="F18" s="71"/>
      <c r="G18" s="71"/>
    </row>
    <row r="19" spans="1:7" ht="21.75" customHeight="1">
      <c r="A19" s="71"/>
      <c r="F19" s="71"/>
      <c r="G19" s="71"/>
    </row>
    <row r="20" spans="1:7" ht="21.75" customHeight="1">
      <c r="A20" s="86"/>
      <c r="B20" s="72"/>
      <c r="C20" s="72"/>
      <c r="D20" s="72"/>
      <c r="E20" s="72"/>
      <c r="F20" s="2"/>
      <c r="G20" s="2"/>
    </row>
    <row r="21" spans="1:7" ht="21.75" customHeight="1">
      <c r="A21" s="86"/>
      <c r="B21" s="72"/>
      <c r="C21" s="72"/>
      <c r="D21" s="72"/>
      <c r="E21" s="72"/>
      <c r="F21" s="2"/>
      <c r="G21" s="2"/>
    </row>
    <row r="22" spans="1:7" ht="21.75" customHeight="1">
      <c r="A22" s="87"/>
      <c r="B22" s="72"/>
      <c r="C22" s="72"/>
      <c r="D22" s="72"/>
      <c r="E22" s="72"/>
      <c r="F22" s="3"/>
      <c r="G22" s="3"/>
    </row>
    <row r="23" spans="1:7" ht="21.75" customHeight="1">
      <c r="A23" s="87"/>
      <c r="B23" s="73"/>
      <c r="C23" s="73"/>
      <c r="D23" s="73"/>
      <c r="E23" s="73"/>
      <c r="F23" s="71"/>
      <c r="G23" s="71"/>
    </row>
    <row r="24" spans="1:7" ht="21.75" customHeight="1">
      <c r="A24" s="76"/>
      <c r="B24" s="74"/>
      <c r="C24" s="74"/>
      <c r="D24" s="74"/>
      <c r="E24" s="74"/>
      <c r="F24" s="71"/>
      <c r="G24" s="71"/>
    </row>
    <row r="25" spans="1:7" ht="21.75" customHeight="1">
      <c r="A25" s="75"/>
      <c r="B25" s="74"/>
      <c r="C25" s="74"/>
      <c r="D25" s="74"/>
      <c r="E25" s="74"/>
      <c r="F25" s="71"/>
      <c r="G25" s="71"/>
    </row>
    <row r="26" spans="1:7" ht="21.75" customHeight="1">
      <c r="A26" s="71"/>
      <c r="B26" s="74"/>
      <c r="C26" s="74"/>
      <c r="D26" s="74"/>
      <c r="E26" s="74"/>
      <c r="F26" s="71"/>
      <c r="G26" s="71"/>
    </row>
    <row r="27" spans="1:8" ht="21.75" customHeight="1">
      <c r="A27" s="91"/>
      <c r="B27" s="88"/>
      <c r="C27" s="88"/>
      <c r="D27" s="88"/>
      <c r="E27" s="88"/>
      <c r="F27" s="75"/>
      <c r="G27" s="75"/>
      <c r="H27" s="89"/>
    </row>
    <row r="28" spans="1:8" ht="21.75" customHeight="1">
      <c r="A28" s="90"/>
      <c r="B28" s="89"/>
      <c r="C28" s="89"/>
      <c r="D28" s="89"/>
      <c r="E28" s="89"/>
      <c r="F28" s="75"/>
      <c r="G28" s="75"/>
      <c r="H28" s="89"/>
    </row>
    <row r="29" spans="1:8" ht="21.75" customHeight="1">
      <c r="A29" s="89"/>
      <c r="B29" s="89"/>
      <c r="C29" s="89"/>
      <c r="D29" s="89"/>
      <c r="E29" s="89"/>
      <c r="F29" s="75"/>
      <c r="G29" s="75"/>
      <c r="H29" s="89"/>
    </row>
    <row r="30" spans="1:8" ht="21.75" customHeight="1">
      <c r="A30" s="89"/>
      <c r="B30" s="89"/>
      <c r="C30" s="89"/>
      <c r="D30" s="89"/>
      <c r="E30" s="89"/>
      <c r="F30" s="75"/>
      <c r="G30" s="75"/>
      <c r="H30" s="89"/>
    </row>
    <row r="31" spans="1:8" ht="21.75" customHeight="1">
      <c r="A31" s="91"/>
      <c r="B31" s="89"/>
      <c r="C31" s="89"/>
      <c r="D31" s="89"/>
      <c r="E31" s="89"/>
      <c r="F31" s="75"/>
      <c r="G31" s="75"/>
      <c r="H31" s="89"/>
    </row>
    <row r="32" spans="1:8" ht="21.75" customHeight="1">
      <c r="A32" s="89"/>
      <c r="B32" s="89"/>
      <c r="C32" s="89"/>
      <c r="D32" s="89"/>
      <c r="E32" s="89"/>
      <c r="F32" s="75"/>
      <c r="G32" s="75"/>
      <c r="H32" s="89"/>
    </row>
    <row r="33" spans="1:8" ht="21.75" customHeight="1">
      <c r="A33" s="89"/>
      <c r="B33" s="89"/>
      <c r="C33" s="89"/>
      <c r="D33" s="89"/>
      <c r="E33" s="89"/>
      <c r="F33" s="75"/>
      <c r="G33" s="75"/>
      <c r="H33" s="89"/>
    </row>
    <row r="34" spans="1:8" ht="21.75" customHeight="1">
      <c r="A34" s="75"/>
      <c r="B34" s="89"/>
      <c r="C34" s="89"/>
      <c r="D34" s="89"/>
      <c r="E34" s="89"/>
      <c r="F34" s="75"/>
      <c r="G34" s="75"/>
      <c r="H34" s="89"/>
    </row>
    <row r="35" spans="1:8" ht="21.75" customHeight="1">
      <c r="A35" s="91"/>
      <c r="B35" s="89"/>
      <c r="C35" s="89"/>
      <c r="D35" s="89"/>
      <c r="E35" s="89"/>
      <c r="F35" s="75"/>
      <c r="G35" s="75"/>
      <c r="H35" s="89"/>
    </row>
    <row r="36" spans="1:8" ht="21.75" customHeight="1">
      <c r="A36" s="89"/>
      <c r="B36" s="89"/>
      <c r="C36" s="89"/>
      <c r="D36" s="89"/>
      <c r="E36" s="89"/>
      <c r="F36" s="75"/>
      <c r="G36" s="75"/>
      <c r="H36" s="89"/>
    </row>
    <row r="37" spans="1:8" ht="21.75" customHeight="1">
      <c r="A37" s="89"/>
      <c r="B37" s="89"/>
      <c r="C37" s="89"/>
      <c r="D37" s="89"/>
      <c r="E37" s="89"/>
      <c r="F37" s="75"/>
      <c r="G37" s="75"/>
      <c r="H37" s="89"/>
    </row>
    <row r="38" spans="1:8" ht="21.75" customHeight="1">
      <c r="A38" s="75"/>
      <c r="B38" s="89"/>
      <c r="C38" s="89"/>
      <c r="D38" s="89"/>
      <c r="E38" s="89"/>
      <c r="F38" s="75"/>
      <c r="G38" s="75"/>
      <c r="H38" s="89"/>
    </row>
    <row r="39" spans="1:8" ht="21.75" customHeight="1">
      <c r="A39" s="91"/>
      <c r="B39" s="89"/>
      <c r="C39" s="89"/>
      <c r="D39" s="89"/>
      <c r="E39" s="89"/>
      <c r="F39" s="75"/>
      <c r="G39" s="75"/>
      <c r="H39" s="89"/>
    </row>
    <row r="40" spans="1:8" ht="21.75" customHeight="1">
      <c r="A40" s="89"/>
      <c r="B40" s="89"/>
      <c r="C40" s="89"/>
      <c r="D40" s="89"/>
      <c r="E40" s="89"/>
      <c r="F40" s="75"/>
      <c r="G40" s="75"/>
      <c r="H40" s="89"/>
    </row>
    <row r="41" spans="1:8" ht="21.75" customHeight="1">
      <c r="A41" s="89"/>
      <c r="B41" s="89"/>
      <c r="C41" s="89"/>
      <c r="D41" s="89"/>
      <c r="E41" s="89"/>
      <c r="F41" s="75"/>
      <c r="G41" s="75"/>
      <c r="H41" s="89"/>
    </row>
    <row r="42" spans="1:7" ht="21.75" customHeight="1">
      <c r="A42" s="71"/>
      <c r="F42" s="71"/>
      <c r="G42" s="71"/>
    </row>
    <row r="43" spans="1:7" ht="21.75" customHeight="1">
      <c r="A43" s="71"/>
      <c r="F43" s="71"/>
      <c r="G43" s="71"/>
    </row>
    <row r="44" spans="1:7" ht="21.75" customHeight="1">
      <c r="A44" s="71"/>
      <c r="F44" s="71"/>
      <c r="G44" s="71"/>
    </row>
    <row r="45" spans="1:7" ht="21.75" customHeight="1">
      <c r="A45" s="71"/>
      <c r="F45" s="71"/>
      <c r="G45" s="71"/>
    </row>
    <row r="46" spans="1:7" ht="21.75" customHeight="1">
      <c r="A46" s="71"/>
      <c r="F46" s="71"/>
      <c r="G46" s="71"/>
    </row>
    <row r="47" spans="1:7" ht="21.75" customHeight="1">
      <c r="A47" s="71"/>
      <c r="F47" s="71"/>
      <c r="G47" s="71"/>
    </row>
    <row r="48" spans="1:7" ht="21.75" customHeight="1">
      <c r="A48" s="27"/>
      <c r="F48" s="71"/>
      <c r="G48" s="71"/>
    </row>
    <row r="49" spans="1:7" ht="21.75" customHeight="1">
      <c r="A49" s="71"/>
      <c r="F49" s="71"/>
      <c r="G49" s="71"/>
    </row>
  </sheetData>
  <sheetProtection/>
  <printOptions horizontalCentered="1" verticalCentered="1"/>
  <pageMargins left="0.75" right="0.75" top="0.56" bottom="0.53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Irwin Commercial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McMahon</dc:creator>
  <cp:keywords/>
  <dc:description/>
  <cp:lastModifiedBy>Tammy Prongua</cp:lastModifiedBy>
  <cp:lastPrinted>2019-01-04T22:08:41Z</cp:lastPrinted>
  <dcterms:created xsi:type="dcterms:W3CDTF">2005-12-07T18:15:04Z</dcterms:created>
  <dcterms:modified xsi:type="dcterms:W3CDTF">2019-01-23T15:06:34Z</dcterms:modified>
  <cp:category/>
  <cp:version/>
  <cp:contentType/>
  <cp:contentStatus/>
</cp:coreProperties>
</file>